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ent Work\AKC Scent Work\Judge Time Calculator\"/>
    </mc:Choice>
  </mc:AlternateContent>
  <xr:revisionPtr revIDLastSave="0" documentId="8_{400A3262-DE53-460F-8AC7-4C7D7E24A1B3}" xr6:coauthVersionLast="36" xr6:coauthVersionMax="36" xr10:uidLastSave="{00000000-0000-0000-0000-000000000000}"/>
  <bookViews>
    <workbookView xWindow="0" yWindow="0" windowWidth="14370" windowHeight="6750" firstSheet="1" activeTab="1" xr2:uid="{FC39105B-2BFE-4CDF-8017-1094F38865D0}"/>
  </bookViews>
  <sheets>
    <sheet name="allotted times 1 trial" sheetId="2" state="hidden" r:id="rId1"/>
    <sheet name="Entries" sheetId="5" r:id="rId2"/>
    <sheet name="Single Trial Calculator" sheetId="1" r:id="rId3"/>
    <sheet name="Double Trial Calculator" sheetId="3" r:id="rId4"/>
    <sheet name="Judge List" sheetId="9" state="hidden" r:id="rId5"/>
    <sheet name="Formulas" sheetId="8" state="hidden" r:id="rId6"/>
    <sheet name="allotted times 2 trials" sheetId="4" state="hidden" r:id="rId7"/>
  </sheets>
  <definedNames>
    <definedName name="_xlnm.Print_Area" localSheetId="2">'Single Trial Calculator'!$A$1:$S$18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8" i="3" l="1"/>
  <c r="O18" i="3"/>
  <c r="M18" i="3"/>
  <c r="K18" i="3"/>
  <c r="I18" i="3"/>
  <c r="G18" i="3"/>
  <c r="E18" i="3"/>
  <c r="C18" i="3"/>
  <c r="E21" i="5" l="1"/>
  <c r="E22" i="5"/>
  <c r="E23" i="5"/>
  <c r="E24" i="5"/>
  <c r="A4" i="1"/>
  <c r="A4" i="3"/>
  <c r="A17" i="3"/>
  <c r="Q29" i="3"/>
  <c r="Q28" i="3"/>
  <c r="Q27" i="3"/>
  <c r="Q26" i="3"/>
  <c r="Q25" i="3"/>
  <c r="Q24" i="3"/>
  <c r="Q23" i="3"/>
  <c r="O29" i="3"/>
  <c r="O28" i="3"/>
  <c r="O27" i="3"/>
  <c r="O26" i="3"/>
  <c r="O25" i="3"/>
  <c r="O24" i="3"/>
  <c r="O23" i="3"/>
  <c r="M29" i="3"/>
  <c r="M28" i="3"/>
  <c r="M27" i="3"/>
  <c r="M26" i="3"/>
  <c r="M25" i="3"/>
  <c r="M24" i="3"/>
  <c r="M23" i="3"/>
  <c r="K29" i="3"/>
  <c r="K28" i="3"/>
  <c r="K27" i="3"/>
  <c r="K26" i="3"/>
  <c r="K25" i="3"/>
  <c r="K24" i="3"/>
  <c r="K23" i="3"/>
  <c r="I29" i="3"/>
  <c r="I28" i="3"/>
  <c r="I27" i="3"/>
  <c r="I26" i="3"/>
  <c r="I25" i="3"/>
  <c r="I24" i="3"/>
  <c r="I23" i="3"/>
  <c r="G29" i="3"/>
  <c r="G28" i="3"/>
  <c r="G27" i="3"/>
  <c r="G26" i="3"/>
  <c r="G25" i="3"/>
  <c r="G24" i="3"/>
  <c r="G23" i="3"/>
  <c r="E29" i="3"/>
  <c r="E28" i="3"/>
  <c r="E27" i="3"/>
  <c r="E26" i="3"/>
  <c r="E25" i="3"/>
  <c r="E24" i="3"/>
  <c r="E23" i="3"/>
  <c r="C28" i="3"/>
  <c r="C26" i="3"/>
  <c r="Q16" i="3"/>
  <c r="Q15" i="3"/>
  <c r="Q14" i="3"/>
  <c r="Q13" i="3"/>
  <c r="Q12" i="3"/>
  <c r="Q11" i="3"/>
  <c r="Q10" i="3"/>
  <c r="O16" i="3"/>
  <c r="O15" i="3"/>
  <c r="O14" i="3"/>
  <c r="O13" i="3"/>
  <c r="O12" i="3"/>
  <c r="O11" i="3"/>
  <c r="O10" i="3"/>
  <c r="M16" i="3"/>
  <c r="M15" i="3"/>
  <c r="M14" i="3"/>
  <c r="M13" i="3"/>
  <c r="M12" i="3"/>
  <c r="M11" i="3"/>
  <c r="M10" i="3"/>
  <c r="K16" i="3"/>
  <c r="K15" i="3"/>
  <c r="K14" i="3"/>
  <c r="K13" i="3"/>
  <c r="K12" i="3"/>
  <c r="K11" i="3"/>
  <c r="K10" i="3"/>
  <c r="I16" i="3"/>
  <c r="I15" i="3"/>
  <c r="I14" i="3"/>
  <c r="I13" i="3"/>
  <c r="I12" i="3"/>
  <c r="I11" i="3"/>
  <c r="I10" i="3"/>
  <c r="G16" i="3"/>
  <c r="G15" i="3"/>
  <c r="G14" i="3"/>
  <c r="G13" i="3"/>
  <c r="G12" i="3"/>
  <c r="G11" i="3"/>
  <c r="G10" i="3"/>
  <c r="E16" i="3"/>
  <c r="E15" i="3"/>
  <c r="E14" i="3"/>
  <c r="E13" i="3"/>
  <c r="E12" i="3"/>
  <c r="E11" i="3"/>
  <c r="E10" i="3"/>
  <c r="C15" i="3"/>
  <c r="C13" i="3"/>
  <c r="Q16" i="1" l="1"/>
  <c r="O16" i="1"/>
  <c r="M16" i="1"/>
  <c r="K16" i="1"/>
  <c r="I16" i="1"/>
  <c r="G16" i="1"/>
  <c r="E16" i="1"/>
  <c r="Q15" i="1"/>
  <c r="O15" i="1"/>
  <c r="M15" i="1"/>
  <c r="K15" i="1"/>
  <c r="I15" i="1"/>
  <c r="G15" i="1"/>
  <c r="E15" i="1"/>
  <c r="C15" i="1"/>
  <c r="Q14" i="1"/>
  <c r="O14" i="1"/>
  <c r="M14" i="1"/>
  <c r="K14" i="1"/>
  <c r="I14" i="1"/>
  <c r="E14" i="1"/>
  <c r="Q13" i="1"/>
  <c r="O13" i="1"/>
  <c r="M13" i="1"/>
  <c r="K13" i="1"/>
  <c r="I13" i="1"/>
  <c r="G13" i="1"/>
  <c r="E13" i="1"/>
  <c r="C13" i="1"/>
  <c r="Q12" i="1"/>
  <c r="O12" i="1"/>
  <c r="M12" i="1"/>
  <c r="K12" i="1"/>
  <c r="I12" i="1"/>
  <c r="G12" i="1"/>
  <c r="E12" i="1"/>
  <c r="O11" i="1"/>
  <c r="K11" i="1"/>
  <c r="I11" i="1"/>
  <c r="G11" i="1"/>
  <c r="E11" i="1"/>
  <c r="Q10" i="1"/>
  <c r="M10" i="1"/>
  <c r="K10" i="1"/>
  <c r="I10" i="1"/>
  <c r="G10" i="1"/>
  <c r="E53" i="5"/>
  <c r="C29" i="3" s="1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G14" i="1"/>
  <c r="E20" i="5"/>
  <c r="E19" i="5"/>
  <c r="Q11" i="1" s="1"/>
  <c r="E18" i="5"/>
  <c r="E17" i="5"/>
  <c r="O10" i="1" s="1"/>
  <c r="E16" i="5"/>
  <c r="E15" i="5"/>
  <c r="E14" i="5"/>
  <c r="M11" i="1" s="1"/>
  <c r="E13" i="5"/>
  <c r="E12" i="5"/>
  <c r="E11" i="5"/>
  <c r="E10" i="5"/>
  <c r="E9" i="5"/>
  <c r="E8" i="5"/>
  <c r="E10" i="1" s="1"/>
  <c r="E7" i="5"/>
  <c r="E6" i="5"/>
  <c r="E5" i="5"/>
  <c r="E4" i="5"/>
  <c r="E3" i="5"/>
  <c r="E2" i="5"/>
  <c r="C24" i="3" l="1"/>
  <c r="C27" i="3"/>
  <c r="C14" i="3"/>
  <c r="C23" i="3"/>
  <c r="C11" i="3"/>
  <c r="C16" i="1"/>
  <c r="C16" i="3"/>
  <c r="C25" i="3"/>
  <c r="C12" i="3"/>
  <c r="C10" i="3"/>
  <c r="C10" i="1"/>
  <c r="C14" i="1"/>
  <c r="C11" i="1"/>
  <c r="C12" i="1"/>
  <c r="Q18" i="1"/>
  <c r="O18" i="1"/>
  <c r="M18" i="1"/>
  <c r="K18" i="1"/>
  <c r="I18" i="1"/>
  <c r="G18" i="1"/>
  <c r="I31" i="3"/>
  <c r="Q31" i="3"/>
  <c r="O31" i="3"/>
  <c r="M31" i="3"/>
  <c r="K31" i="3"/>
  <c r="G31" i="3"/>
  <c r="E31" i="3"/>
  <c r="S30" i="3" l="1"/>
  <c r="S17" i="3"/>
  <c r="C31" i="3"/>
  <c r="C18" i="1"/>
  <c r="S17" i="1"/>
  <c r="E18" i="1"/>
  <c r="D10" i="3"/>
  <c r="R29" i="3"/>
  <c r="R28" i="3"/>
  <c r="R27" i="3"/>
  <c r="R26" i="3"/>
  <c r="R25" i="3"/>
  <c r="R24" i="3"/>
  <c r="R23" i="3"/>
  <c r="P29" i="3"/>
  <c r="P28" i="3"/>
  <c r="P27" i="3"/>
  <c r="P26" i="3"/>
  <c r="P25" i="3"/>
  <c r="P24" i="3"/>
  <c r="P23" i="3"/>
  <c r="N29" i="3"/>
  <c r="N28" i="3"/>
  <c r="N27" i="3"/>
  <c r="N26" i="3"/>
  <c r="N25" i="3"/>
  <c r="N24" i="3"/>
  <c r="N23" i="3"/>
  <c r="L29" i="3"/>
  <c r="L28" i="3"/>
  <c r="L27" i="3"/>
  <c r="L26" i="3"/>
  <c r="L25" i="3"/>
  <c r="L24" i="3"/>
  <c r="L23" i="3"/>
  <c r="J29" i="3"/>
  <c r="J28" i="3"/>
  <c r="J27" i="3"/>
  <c r="J26" i="3"/>
  <c r="J25" i="3"/>
  <c r="J24" i="3"/>
  <c r="J23" i="3"/>
  <c r="H29" i="3"/>
  <c r="H28" i="3"/>
  <c r="H27" i="3"/>
  <c r="H26" i="3"/>
  <c r="H25" i="3"/>
  <c r="H24" i="3"/>
  <c r="H23" i="3"/>
  <c r="F29" i="3"/>
  <c r="F28" i="3"/>
  <c r="F27" i="3"/>
  <c r="F26" i="3"/>
  <c r="F25" i="3"/>
  <c r="F24" i="3"/>
  <c r="F23" i="3"/>
  <c r="D29" i="3"/>
  <c r="D28" i="3"/>
  <c r="D27" i="3"/>
  <c r="D26" i="3"/>
  <c r="D25" i="3"/>
  <c r="D24" i="3"/>
  <c r="D23" i="3"/>
  <c r="Q21" i="3" l="1"/>
  <c r="O21" i="3"/>
  <c r="M21" i="3"/>
  <c r="K21" i="3"/>
  <c r="I21" i="3"/>
  <c r="I19" i="3" s="1"/>
  <c r="I20" i="3" s="1"/>
  <c r="G21" i="3"/>
  <c r="E21" i="3"/>
  <c r="C21" i="3"/>
  <c r="Q8" i="3"/>
  <c r="O8" i="3"/>
  <c r="M8" i="3"/>
  <c r="K8" i="3"/>
  <c r="I8" i="3"/>
  <c r="G8" i="3"/>
  <c r="E8" i="3"/>
  <c r="C8" i="3"/>
  <c r="R16" i="3"/>
  <c r="P16" i="3"/>
  <c r="N16" i="3"/>
  <c r="L16" i="3"/>
  <c r="J16" i="3"/>
  <c r="H16" i="3"/>
  <c r="F16" i="3"/>
  <c r="D16" i="3"/>
  <c r="R15" i="3"/>
  <c r="P15" i="3"/>
  <c r="N15" i="3"/>
  <c r="L15" i="3"/>
  <c r="J15" i="3"/>
  <c r="H15" i="3"/>
  <c r="F15" i="3"/>
  <c r="D15" i="3"/>
  <c r="R14" i="3"/>
  <c r="P14" i="3"/>
  <c r="N14" i="3"/>
  <c r="L14" i="3"/>
  <c r="J14" i="3"/>
  <c r="H14" i="3"/>
  <c r="F14" i="3"/>
  <c r="D14" i="3"/>
  <c r="R13" i="3"/>
  <c r="P13" i="3"/>
  <c r="N13" i="3"/>
  <c r="L13" i="3"/>
  <c r="J13" i="3"/>
  <c r="H13" i="3"/>
  <c r="F13" i="3"/>
  <c r="D13" i="3"/>
  <c r="R12" i="3"/>
  <c r="P12" i="3"/>
  <c r="N12" i="3"/>
  <c r="L12" i="3"/>
  <c r="J12" i="3"/>
  <c r="H12" i="3"/>
  <c r="F12" i="3"/>
  <c r="D12" i="3"/>
  <c r="R11" i="3"/>
  <c r="P11" i="3"/>
  <c r="N11" i="3"/>
  <c r="L11" i="3"/>
  <c r="J11" i="3"/>
  <c r="H11" i="3"/>
  <c r="F11" i="3"/>
  <c r="D11" i="3"/>
  <c r="R10" i="3"/>
  <c r="P10" i="3"/>
  <c r="N10" i="3"/>
  <c r="L10" i="3"/>
  <c r="J10" i="3"/>
  <c r="H10" i="3"/>
  <c r="F10" i="3"/>
  <c r="G6" i="3" l="1"/>
  <c r="G7" i="3" s="1"/>
  <c r="K6" i="3"/>
  <c r="K7" i="3" s="1"/>
  <c r="Q6" i="3"/>
  <c r="Q7" i="3" s="1"/>
  <c r="E19" i="3"/>
  <c r="E20" i="3" s="1"/>
  <c r="G19" i="3"/>
  <c r="G20" i="3" s="1"/>
  <c r="I6" i="3"/>
  <c r="I7" i="3" s="1"/>
  <c r="I30" i="3" s="1"/>
  <c r="Q19" i="3"/>
  <c r="Q20" i="3" s="1"/>
  <c r="K19" i="3"/>
  <c r="K20" i="3" s="1"/>
  <c r="M6" i="3"/>
  <c r="M7" i="3" s="1"/>
  <c r="M19" i="3"/>
  <c r="M20" i="3" s="1"/>
  <c r="C6" i="3"/>
  <c r="C7" i="3" s="1"/>
  <c r="C19" i="3"/>
  <c r="C20" i="3" s="1"/>
  <c r="O19" i="3"/>
  <c r="O20" i="3" s="1"/>
  <c r="O6" i="3"/>
  <c r="O7" i="3" s="1"/>
  <c r="E6" i="3"/>
  <c r="E7" i="3" s="1"/>
  <c r="G30" i="3" l="1"/>
  <c r="E30" i="3"/>
  <c r="Q30" i="3"/>
  <c r="M30" i="3"/>
  <c r="K30" i="3"/>
  <c r="O30" i="3"/>
  <c r="C30" i="3"/>
  <c r="R16" i="1"/>
  <c r="R15" i="1"/>
  <c r="R14" i="1"/>
  <c r="R13" i="1"/>
  <c r="R12" i="1"/>
  <c r="R11" i="1"/>
  <c r="R10" i="1"/>
  <c r="P16" i="1"/>
  <c r="P15" i="1"/>
  <c r="P14" i="1"/>
  <c r="P13" i="1"/>
  <c r="P12" i="1"/>
  <c r="P11" i="1"/>
  <c r="P10" i="1"/>
  <c r="N16" i="1"/>
  <c r="N15" i="1"/>
  <c r="N14" i="1"/>
  <c r="N13" i="1"/>
  <c r="N12" i="1"/>
  <c r="N11" i="1"/>
  <c r="N10" i="1"/>
  <c r="L16" i="1"/>
  <c r="L15" i="1"/>
  <c r="L14" i="1"/>
  <c r="L13" i="1"/>
  <c r="L12" i="1"/>
  <c r="L11" i="1"/>
  <c r="L10" i="1"/>
  <c r="J16" i="1"/>
  <c r="J15" i="1"/>
  <c r="J14" i="1"/>
  <c r="J13" i="1"/>
  <c r="J12" i="1"/>
  <c r="J11" i="1"/>
  <c r="J10" i="1"/>
  <c r="C8" i="1"/>
  <c r="Q8" i="1"/>
  <c r="O8" i="1"/>
  <c r="M8" i="1"/>
  <c r="K8" i="1"/>
  <c r="I8" i="1"/>
  <c r="G8" i="1"/>
  <c r="E8" i="1"/>
  <c r="F16" i="1"/>
  <c r="D16" i="1"/>
  <c r="F15" i="1"/>
  <c r="D15" i="1"/>
  <c r="D14" i="1"/>
  <c r="F14" i="1"/>
  <c r="F13" i="1"/>
  <c r="D13" i="1"/>
  <c r="F12" i="1"/>
  <c r="D12" i="1"/>
  <c r="F11" i="1"/>
  <c r="D11" i="1"/>
  <c r="H16" i="1"/>
  <c r="H15" i="1"/>
  <c r="H14" i="1"/>
  <c r="H13" i="1"/>
  <c r="H12" i="1"/>
  <c r="H11" i="1"/>
  <c r="H10" i="1"/>
  <c r="F10" i="1"/>
  <c r="D10" i="1"/>
  <c r="O6" i="1" l="1"/>
  <c r="O7" i="1" s="1"/>
  <c r="M6" i="1"/>
  <c r="M7" i="1" s="1"/>
  <c r="E6" i="1"/>
  <c r="E7" i="1" s="1"/>
  <c r="G6" i="1"/>
  <c r="G7" i="1" s="1"/>
  <c r="C6" i="1"/>
  <c r="C7" i="1" s="1"/>
  <c r="I6" i="1"/>
  <c r="I7" i="1" s="1"/>
  <c r="Q6" i="1"/>
  <c r="Q7" i="1" s="1"/>
  <c r="K6" i="1"/>
  <c r="K7" i="1" s="1"/>
</calcChain>
</file>

<file path=xl/sharedStrings.xml><?xml version="1.0" encoding="utf-8"?>
<sst xmlns="http://schemas.openxmlformats.org/spreadsheetml/2006/main" count="212" uniqueCount="70">
  <si>
    <t>Judge 1</t>
  </si>
  <si>
    <t>Judge 2</t>
  </si>
  <si>
    <t>Judge 3</t>
  </si>
  <si>
    <t>Judge 4</t>
  </si>
  <si>
    <t>Judge 5</t>
  </si>
  <si>
    <t>Judge 6</t>
  </si>
  <si>
    <t>Judge 7</t>
  </si>
  <si>
    <t>Judge 8</t>
  </si>
  <si>
    <t>Total Minutes</t>
  </si>
  <si>
    <t>Total Hours</t>
  </si>
  <si>
    <t>Mins</t>
  </si>
  <si>
    <t>Entries</t>
  </si>
  <si>
    <t>Nov</t>
  </si>
  <si>
    <t>Adv</t>
  </si>
  <si>
    <t>Exc</t>
  </si>
  <si>
    <t>Mas</t>
  </si>
  <si>
    <t>Det</t>
  </si>
  <si>
    <t>Exc Int</t>
  </si>
  <si>
    <t>Mas Int</t>
  </si>
  <si>
    <t>Setup/Admin</t>
  </si>
  <si>
    <t>DAILY TOTAL:</t>
  </si>
  <si>
    <t>DAILY TOTAL</t>
  </si>
  <si>
    <t>Total Entries</t>
  </si>
  <si>
    <t>Total Entries T1</t>
  </si>
  <si>
    <t>Total Entries T2</t>
  </si>
  <si>
    <t>Interior Novice A</t>
  </si>
  <si>
    <t>Container Novice A</t>
  </si>
  <si>
    <t>Container Novice B</t>
  </si>
  <si>
    <t>Container Advanced</t>
  </si>
  <si>
    <t>Container Excellent</t>
  </si>
  <si>
    <t>Container Master</t>
  </si>
  <si>
    <t>Interior Novice B</t>
  </si>
  <si>
    <t>Interior Advanced</t>
  </si>
  <si>
    <t>Exterior Novice A</t>
  </si>
  <si>
    <t>Exterior Novice B</t>
  </si>
  <si>
    <t>Exterior Advanced</t>
  </si>
  <si>
    <t>Exterior Excellent</t>
  </si>
  <si>
    <t>Exterior Master</t>
  </si>
  <si>
    <t>Buried Novice A</t>
  </si>
  <si>
    <t>Buried Novice B</t>
  </si>
  <si>
    <t>Buried Advanced</t>
  </si>
  <si>
    <t>Buried Excellent</t>
  </si>
  <si>
    <t>Buried Master</t>
  </si>
  <si>
    <t>Handler Disc. Novice A</t>
  </si>
  <si>
    <t>Handler Disc. Novice B</t>
  </si>
  <si>
    <t>Handler Disc. Advanced</t>
  </si>
  <si>
    <t>Handler Disc. Excellent</t>
  </si>
  <si>
    <t>Handler Disc. Master</t>
  </si>
  <si>
    <t>The Detective Class</t>
  </si>
  <si>
    <t>Judge</t>
  </si>
  <si>
    <t>J1</t>
  </si>
  <si>
    <t>Class Totals</t>
  </si>
  <si>
    <t>Name</t>
  </si>
  <si>
    <t>Formula for Counting Classes by Judge:</t>
  </si>
  <si>
    <r>
      <t>COUNTIF(Entries!C2:C27,"</t>
    </r>
    <r>
      <rPr>
        <b/>
        <sz val="11"/>
        <color theme="1"/>
        <rFont val="Calibri"/>
        <family val="2"/>
        <scheme val="minor"/>
      </rPr>
      <t>J1</t>
    </r>
    <r>
      <rPr>
        <sz val="11"/>
        <color theme="1"/>
        <rFont val="Calibri"/>
        <family val="2"/>
        <scheme val="minor"/>
      </rPr>
      <t>")</t>
    </r>
  </si>
  <si>
    <t>Interior Exc.</t>
  </si>
  <si>
    <t>Interior Mas.</t>
  </si>
  <si>
    <t>J2</t>
  </si>
  <si>
    <t>J3</t>
  </si>
  <si>
    <t>J4</t>
  </si>
  <si>
    <t>J5</t>
  </si>
  <si>
    <t>J6</t>
  </si>
  <si>
    <t>J7</t>
  </si>
  <si>
    <t>J8</t>
  </si>
  <si>
    <t>SUMIFS(Entries!D2:D27,Entries!C2:C27,"J1",Entries!B2:B27,"*Novice*")</t>
  </si>
  <si>
    <t>Date:</t>
  </si>
  <si>
    <t>Club Name:</t>
  </si>
  <si>
    <t xml:space="preserve">Trial  1- </t>
  </si>
  <si>
    <t>2019XXXXXX</t>
  </si>
  <si>
    <t xml:space="preserve">Trial 2-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</si>
</sst>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mins&quot;"/>
    <numFmt numFmtId="165" formatCode="0.00&quot; hours&quot;"/>
    <numFmt numFmtId="166" formatCode="0\ &quot;entries&quot;"/>
    <numFmt numFmtId="167" formatCode="0\ &quot;mins&quot;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DashDotDot">
        <color auto="1"/>
      </bottom>
      <diagonal/>
    </border>
    <border>
      <left/>
      <right style="medium">
        <color auto="1"/>
      </right>
      <top/>
      <bottom style="mediumDashDotDot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2" fillId="0" borderId="0" xfId="0" applyFont="1" applyProtection="1"/>
    <xf numFmtId="0" fontId="0" fillId="0" borderId="0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</xf>
    <xf numFmtId="0" fontId="2" fillId="0" borderId="3" xfId="0" applyFont="1" applyFill="1" applyBorder="1" applyAlignment="1" applyProtection="1"/>
    <xf numFmtId="0" fontId="2" fillId="0" borderId="10" xfId="0" applyFont="1" applyFill="1" applyBorder="1" applyAlignment="1" applyProtection="1">
      <alignment horizontal="center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</xf>
    <xf numFmtId="0" fontId="0" fillId="2" borderId="8" xfId="0" applyFont="1" applyFill="1" applyBorder="1" applyAlignment="1" applyProtection="1">
      <alignment horizontal="center"/>
    </xf>
    <xf numFmtId="0" fontId="0" fillId="6" borderId="4" xfId="0" applyFont="1" applyFill="1" applyBorder="1" applyAlignment="1" applyProtection="1">
      <alignment horizontal="center"/>
    </xf>
    <xf numFmtId="0" fontId="0" fillId="6" borderId="8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 vertical="center"/>
    </xf>
    <xf numFmtId="0" fontId="5" fillId="0" borderId="26" xfId="0" applyFont="1" applyBorder="1"/>
    <xf numFmtId="0" fontId="5" fillId="0" borderId="25" xfId="0" applyFont="1" applyBorder="1"/>
    <xf numFmtId="0" fontId="5" fillId="0" borderId="24" xfId="0" applyFont="1" applyBorder="1"/>
    <xf numFmtId="0" fontId="6" fillId="0" borderId="0" xfId="0" applyFont="1" applyAlignment="1" applyProtection="1"/>
    <xf numFmtId="0" fontId="0" fillId="0" borderId="0" xfId="0" applyFill="1" applyAlignment="1" applyProtection="1">
      <protection locked="0"/>
    </xf>
    <xf numFmtId="0" fontId="12" fillId="0" borderId="0" xfId="0" applyFont="1" applyAlignment="1" applyProtection="1">
      <alignment horizontal="right"/>
    </xf>
    <xf numFmtId="0" fontId="0" fillId="0" borderId="0" xfId="0" applyFill="1" applyProtection="1"/>
    <xf numFmtId="0" fontId="12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10" fillId="4" borderId="3" xfId="0" applyFont="1" applyFill="1" applyBorder="1" applyAlignment="1" applyProtection="1">
      <alignment horizontal="center" vertical="center" textRotation="90"/>
    </xf>
    <xf numFmtId="0" fontId="10" fillId="4" borderId="0" xfId="0" applyFont="1" applyFill="1" applyBorder="1" applyAlignment="1" applyProtection="1">
      <alignment horizontal="center" vertical="center" textRotation="90"/>
    </xf>
    <xf numFmtId="0" fontId="10" fillId="4" borderId="10" xfId="0" applyFont="1" applyFill="1" applyBorder="1" applyAlignment="1" applyProtection="1">
      <alignment horizontal="center" vertical="center" textRotation="90"/>
    </xf>
    <xf numFmtId="0" fontId="10" fillId="5" borderId="3" xfId="0" applyFont="1" applyFill="1" applyBorder="1" applyAlignment="1" applyProtection="1">
      <alignment horizontal="center" vertical="center" textRotation="90"/>
    </xf>
    <xf numFmtId="0" fontId="10" fillId="5" borderId="0" xfId="0" applyFont="1" applyFill="1" applyBorder="1" applyAlignment="1" applyProtection="1">
      <alignment horizontal="center" vertical="center" textRotation="90"/>
    </xf>
    <xf numFmtId="0" fontId="10" fillId="5" borderId="10" xfId="0" applyFont="1" applyFill="1" applyBorder="1" applyAlignment="1" applyProtection="1">
      <alignment horizontal="center" vertical="center" textRotation="90"/>
    </xf>
    <xf numFmtId="0" fontId="9" fillId="3" borderId="3" xfId="0" applyFont="1" applyFill="1" applyBorder="1" applyAlignment="1" applyProtection="1">
      <alignment horizontal="center" vertical="center" textRotation="90"/>
      <protection locked="0"/>
    </xf>
    <xf numFmtId="0" fontId="9" fillId="3" borderId="0" xfId="0" applyFont="1" applyFill="1" applyBorder="1" applyAlignment="1" applyProtection="1">
      <alignment horizontal="center" vertical="center" textRotation="90"/>
      <protection locked="0"/>
    </xf>
    <xf numFmtId="0" fontId="9" fillId="3" borderId="10" xfId="0" applyFont="1" applyFill="1" applyBorder="1" applyAlignment="1" applyProtection="1">
      <alignment horizontal="center" vertical="center" textRotation="90"/>
      <protection locked="0"/>
    </xf>
    <xf numFmtId="0" fontId="11" fillId="3" borderId="3" xfId="0" applyFont="1" applyFill="1" applyBorder="1" applyAlignment="1" applyProtection="1">
      <alignment horizontal="center" vertical="center" textRotation="90"/>
      <protection locked="0"/>
    </xf>
    <xf numFmtId="0" fontId="11" fillId="3" borderId="0" xfId="0" applyFont="1" applyFill="1" applyAlignment="1" applyProtection="1">
      <alignment horizontal="center" vertical="center" textRotation="90"/>
      <protection locked="0"/>
    </xf>
    <xf numFmtId="0" fontId="11" fillId="3" borderId="10" xfId="0" applyFont="1" applyFill="1" applyBorder="1" applyAlignment="1" applyProtection="1">
      <alignment horizontal="center" vertical="center" textRotation="90"/>
      <protection locked="0"/>
    </xf>
    <xf numFmtId="0" fontId="2" fillId="0" borderId="11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1" fillId="4" borderId="1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164" fontId="0" fillId="0" borderId="4" xfId="0" applyNumberFormat="1" applyFont="1" applyBorder="1" applyAlignment="1" applyProtection="1">
      <alignment horizontal="center"/>
    </xf>
    <xf numFmtId="164" fontId="0" fillId="0" borderId="5" xfId="0" applyNumberFormat="1" applyFont="1" applyBorder="1" applyAlignment="1" applyProtection="1">
      <alignment horizontal="center"/>
    </xf>
    <xf numFmtId="166" fontId="2" fillId="0" borderId="0" xfId="0" applyNumberFormat="1" applyFont="1" applyAlignment="1" applyProtection="1">
      <alignment horizontal="center"/>
    </xf>
    <xf numFmtId="0" fontId="13" fillId="2" borderId="0" xfId="0" applyFont="1" applyFill="1" applyAlignment="1" applyProtection="1">
      <alignment horizontal="center" vertical="center" textRotation="90"/>
    </xf>
    <xf numFmtId="0" fontId="12" fillId="0" borderId="0" xfId="0" applyFont="1" applyAlignment="1" applyProtection="1">
      <alignment horizontal="right"/>
    </xf>
    <xf numFmtId="0" fontId="14" fillId="3" borderId="0" xfId="0" applyFont="1" applyFill="1" applyAlignment="1" applyProtection="1">
      <alignment horizontal="left"/>
      <protection locked="0"/>
    </xf>
    <xf numFmtId="165" fontId="0" fillId="0" borderId="6" xfId="0" applyNumberFormat="1" applyFont="1" applyBorder="1" applyAlignment="1" applyProtection="1">
      <alignment horizontal="center"/>
    </xf>
    <xf numFmtId="165" fontId="0" fillId="0" borderId="7" xfId="0" applyNumberFormat="1" applyFont="1" applyBorder="1" applyAlignment="1" applyProtection="1">
      <alignment horizontal="center"/>
    </xf>
    <xf numFmtId="167" fontId="0" fillId="0" borderId="8" xfId="0" applyNumberFormat="1" applyFont="1" applyBorder="1" applyAlignment="1" applyProtection="1">
      <alignment horizontal="center"/>
    </xf>
    <xf numFmtId="167" fontId="0" fillId="0" borderId="9" xfId="0" applyNumberFormat="1" applyFont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wrapText="1"/>
    </xf>
    <xf numFmtId="165" fontId="2" fillId="0" borderId="0" xfId="0" applyNumberFormat="1" applyFont="1" applyAlignment="1" applyProtection="1">
      <alignment horizontal="center"/>
    </xf>
    <xf numFmtId="0" fontId="7" fillId="3" borderId="3" xfId="0" applyFont="1" applyFill="1" applyBorder="1" applyAlignment="1" applyProtection="1">
      <alignment horizontal="center" vertical="center" textRotation="90"/>
      <protection locked="0"/>
    </xf>
    <xf numFmtId="0" fontId="7" fillId="3" borderId="0" xfId="0" applyFont="1" applyFill="1" applyBorder="1" applyAlignment="1" applyProtection="1">
      <alignment horizontal="center" vertical="center" textRotation="90"/>
      <protection locked="0"/>
    </xf>
    <xf numFmtId="0" fontId="7" fillId="3" borderId="10" xfId="0" applyFont="1" applyFill="1" applyBorder="1" applyAlignment="1" applyProtection="1">
      <alignment horizontal="center" vertical="center" textRotation="90"/>
      <protection locked="0"/>
    </xf>
    <xf numFmtId="0" fontId="8" fillId="3" borderId="3" xfId="0" applyFont="1" applyFill="1" applyBorder="1" applyAlignment="1" applyProtection="1">
      <alignment horizontal="center" vertical="center" textRotation="90"/>
      <protection locked="0"/>
    </xf>
    <xf numFmtId="0" fontId="8" fillId="3" borderId="0" xfId="0" applyFont="1" applyFill="1" applyBorder="1" applyAlignment="1" applyProtection="1">
      <alignment horizontal="center" vertical="center" textRotation="90"/>
      <protection locked="0"/>
    </xf>
    <xf numFmtId="0" fontId="14" fillId="3" borderId="0" xfId="0" applyFont="1" applyFill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</xf>
    <xf numFmtId="0" fontId="1" fillId="5" borderId="17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center"/>
    </xf>
  </cellXfs>
  <cellStyles count="1">
    <cellStyle name="Normal" xfId="0" builtinId="0"/>
  </cellStyles>
  <dxfs count="14">
    <dxf>
      <font>
        <b/>
        <i val="0"/>
        <color rgb="FFFF0000"/>
      </font>
    </dxf>
    <dxf>
      <font>
        <b/>
        <i val="0"/>
        <color theme="5" tint="-0.24994659260841701"/>
      </font>
      <fill>
        <patternFill patternType="none">
          <bgColor auto="1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152400</xdr:rowOff>
    </xdr:from>
    <xdr:to>
      <xdr:col>1</xdr:col>
      <xdr:colOff>1085850</xdr:colOff>
      <xdr:row>4</xdr:row>
      <xdr:rowOff>122781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3D7344-C1AF-4240-A959-0A4965743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89" b="16438"/>
        <a:stretch/>
      </xdr:blipFill>
      <xdr:spPr>
        <a:xfrm>
          <a:off x="323850" y="152400"/>
          <a:ext cx="1028700" cy="760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504192</xdr:colOff>
      <xdr:row>1</xdr:row>
      <xdr:rowOff>47625</xdr:rowOff>
    </xdr:from>
    <xdr:to>
      <xdr:col>19</xdr:col>
      <xdr:colOff>189867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DA4F4B-3679-4C42-891F-7727671D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9767" y="47625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6832-622A-43E4-94C9-5BF1E6AD25E6}">
  <dimension ref="A1:W8"/>
  <sheetViews>
    <sheetView workbookViewId="0">
      <selection activeCell="C2" sqref="C2:W8"/>
    </sheetView>
  </sheetViews>
  <sheetFormatPr defaultRowHeight="15" x14ac:dyDescent="0.25"/>
  <cols>
    <col min="1" max="1" width="16" customWidth="1"/>
  </cols>
  <sheetData>
    <row r="1" spans="1:23" x14ac:dyDescent="0.25">
      <c r="A1" t="s">
        <v>19</v>
      </c>
      <c r="B1">
        <v>120</v>
      </c>
      <c r="C1">
        <v>120</v>
      </c>
      <c r="D1">
        <v>120</v>
      </c>
      <c r="E1">
        <v>120</v>
      </c>
      <c r="F1">
        <v>120</v>
      </c>
      <c r="G1">
        <v>120</v>
      </c>
      <c r="H1">
        <v>120</v>
      </c>
      <c r="I1">
        <v>120</v>
      </c>
      <c r="J1">
        <v>120</v>
      </c>
      <c r="K1">
        <v>120</v>
      </c>
      <c r="L1">
        <v>120</v>
      </c>
      <c r="M1">
        <v>120</v>
      </c>
      <c r="N1">
        <v>120</v>
      </c>
      <c r="O1">
        <v>120</v>
      </c>
      <c r="P1">
        <v>120</v>
      </c>
      <c r="Q1">
        <v>120</v>
      </c>
      <c r="R1">
        <v>120</v>
      </c>
      <c r="S1">
        <v>120</v>
      </c>
      <c r="T1">
        <v>120</v>
      </c>
      <c r="U1">
        <v>120</v>
      </c>
      <c r="V1">
        <v>120</v>
      </c>
    </row>
    <row r="2" spans="1:23" x14ac:dyDescent="0.25">
      <c r="A2" s="1" t="s">
        <v>12</v>
      </c>
      <c r="B2" s="2">
        <v>2.5</v>
      </c>
      <c r="C2" s="2">
        <v>2.5</v>
      </c>
      <c r="D2" s="2">
        <v>2.5</v>
      </c>
      <c r="E2" s="2">
        <v>2.5</v>
      </c>
      <c r="F2" s="2">
        <v>2.5</v>
      </c>
      <c r="G2" s="2">
        <v>2.5</v>
      </c>
      <c r="H2" s="2">
        <v>2.5</v>
      </c>
      <c r="I2" s="2">
        <v>2.5</v>
      </c>
      <c r="J2" s="2">
        <v>2.5</v>
      </c>
      <c r="K2" s="2">
        <v>2.5</v>
      </c>
      <c r="L2" s="2">
        <v>2.5</v>
      </c>
      <c r="M2" s="2">
        <v>2.5</v>
      </c>
      <c r="N2" s="2">
        <v>2.5</v>
      </c>
      <c r="O2" s="2">
        <v>2.5</v>
      </c>
      <c r="P2" s="2">
        <v>2.5</v>
      </c>
      <c r="Q2" s="2">
        <v>2.5</v>
      </c>
      <c r="R2" s="2">
        <v>2.5</v>
      </c>
      <c r="S2" s="2">
        <v>2.5</v>
      </c>
      <c r="T2" s="2">
        <v>2.5</v>
      </c>
      <c r="U2" s="2">
        <v>2.5</v>
      </c>
      <c r="V2" s="2">
        <v>2.5</v>
      </c>
      <c r="W2" s="2">
        <v>2.5</v>
      </c>
    </row>
    <row r="3" spans="1:23" x14ac:dyDescent="0.25">
      <c r="A3" s="1" t="s">
        <v>13</v>
      </c>
      <c r="B3" s="2">
        <v>3</v>
      </c>
      <c r="C3" s="2">
        <v>3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v>3</v>
      </c>
      <c r="V3" s="2">
        <v>3</v>
      </c>
      <c r="W3" s="2">
        <v>3</v>
      </c>
    </row>
    <row r="4" spans="1:23" x14ac:dyDescent="0.25">
      <c r="A4" s="1" t="s">
        <v>14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4</v>
      </c>
      <c r="K4" s="2">
        <v>4</v>
      </c>
      <c r="L4" s="2">
        <v>4</v>
      </c>
      <c r="M4" s="2">
        <v>4</v>
      </c>
      <c r="N4" s="2">
        <v>4</v>
      </c>
      <c r="O4" s="2">
        <v>4</v>
      </c>
      <c r="P4" s="2">
        <v>4</v>
      </c>
      <c r="Q4" s="2">
        <v>4</v>
      </c>
      <c r="R4" s="2">
        <v>4</v>
      </c>
      <c r="S4" s="2">
        <v>4</v>
      </c>
      <c r="T4" s="2">
        <v>4</v>
      </c>
      <c r="U4" s="2">
        <v>4</v>
      </c>
      <c r="V4" s="2">
        <v>4</v>
      </c>
      <c r="W4" s="2">
        <v>4</v>
      </c>
    </row>
    <row r="5" spans="1:23" x14ac:dyDescent="0.25">
      <c r="A5" s="1" t="s">
        <v>17</v>
      </c>
      <c r="B5" s="2">
        <v>6.5</v>
      </c>
      <c r="C5" s="2">
        <v>6.5</v>
      </c>
      <c r="D5" s="2">
        <v>6.5</v>
      </c>
      <c r="E5" s="2">
        <v>6.5</v>
      </c>
      <c r="F5" s="2">
        <v>6.5</v>
      </c>
      <c r="G5" s="2">
        <v>6.5</v>
      </c>
      <c r="H5" s="2">
        <v>6.5</v>
      </c>
      <c r="I5" s="2">
        <v>6.5</v>
      </c>
      <c r="J5" s="2">
        <v>6.5</v>
      </c>
      <c r="K5" s="2">
        <v>6.5</v>
      </c>
      <c r="L5" s="2">
        <v>6.5</v>
      </c>
      <c r="M5" s="2">
        <v>6.5</v>
      </c>
      <c r="N5" s="2">
        <v>6.5</v>
      </c>
      <c r="O5" s="2">
        <v>6.5</v>
      </c>
      <c r="P5" s="2">
        <v>6.5</v>
      </c>
      <c r="Q5" s="2">
        <v>6.5</v>
      </c>
      <c r="R5" s="2">
        <v>6.5</v>
      </c>
      <c r="S5" s="2">
        <v>6.5</v>
      </c>
      <c r="T5" s="2">
        <v>6.5</v>
      </c>
      <c r="U5" s="2">
        <v>6.5</v>
      </c>
      <c r="V5" s="2">
        <v>6.5</v>
      </c>
      <c r="W5" s="2">
        <v>6.5</v>
      </c>
    </row>
    <row r="6" spans="1:23" x14ac:dyDescent="0.25">
      <c r="A6" s="1" t="s">
        <v>15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5</v>
      </c>
      <c r="N6" s="2">
        <v>5</v>
      </c>
      <c r="O6" s="2">
        <v>5</v>
      </c>
      <c r="P6" s="2">
        <v>5</v>
      </c>
      <c r="Q6" s="2">
        <v>5</v>
      </c>
      <c r="R6" s="2">
        <v>5</v>
      </c>
      <c r="S6" s="2">
        <v>5</v>
      </c>
      <c r="T6" s="2">
        <v>5</v>
      </c>
      <c r="U6" s="2">
        <v>5</v>
      </c>
      <c r="V6" s="2">
        <v>5</v>
      </c>
      <c r="W6" s="2">
        <v>5</v>
      </c>
    </row>
    <row r="7" spans="1:23" x14ac:dyDescent="0.25">
      <c r="A7" s="1" t="s">
        <v>18</v>
      </c>
      <c r="B7" s="2">
        <v>8</v>
      </c>
      <c r="C7" s="2">
        <v>8</v>
      </c>
      <c r="D7" s="2">
        <v>8</v>
      </c>
      <c r="E7" s="2">
        <v>8</v>
      </c>
      <c r="F7" s="2">
        <v>8</v>
      </c>
      <c r="G7" s="2">
        <v>8</v>
      </c>
      <c r="H7" s="2">
        <v>8</v>
      </c>
      <c r="I7" s="2">
        <v>8</v>
      </c>
      <c r="J7" s="2">
        <v>8</v>
      </c>
      <c r="K7" s="2">
        <v>8</v>
      </c>
      <c r="L7" s="2">
        <v>8</v>
      </c>
      <c r="M7" s="2">
        <v>8</v>
      </c>
      <c r="N7" s="2">
        <v>8</v>
      </c>
      <c r="O7" s="2">
        <v>8</v>
      </c>
      <c r="P7" s="2">
        <v>8</v>
      </c>
      <c r="Q7" s="2">
        <v>8</v>
      </c>
      <c r="R7" s="2">
        <v>8</v>
      </c>
      <c r="S7" s="2">
        <v>8</v>
      </c>
      <c r="T7" s="2">
        <v>8</v>
      </c>
      <c r="U7" s="2">
        <v>8</v>
      </c>
      <c r="V7" s="2">
        <v>8</v>
      </c>
      <c r="W7" s="2">
        <v>8</v>
      </c>
    </row>
    <row r="8" spans="1:23" x14ac:dyDescent="0.25">
      <c r="A8" s="1" t="s">
        <v>16</v>
      </c>
      <c r="B8" s="2">
        <v>10</v>
      </c>
      <c r="C8" s="2">
        <v>10</v>
      </c>
      <c r="D8" s="2">
        <v>10</v>
      </c>
      <c r="E8" s="2">
        <v>10</v>
      </c>
      <c r="F8" s="2">
        <v>10</v>
      </c>
      <c r="G8" s="2">
        <v>10</v>
      </c>
      <c r="H8" s="2">
        <v>10</v>
      </c>
      <c r="I8" s="2">
        <v>10</v>
      </c>
      <c r="J8" s="2">
        <v>10</v>
      </c>
      <c r="K8" s="2">
        <v>10</v>
      </c>
      <c r="L8" s="2">
        <v>10</v>
      </c>
      <c r="M8" s="2">
        <v>10</v>
      </c>
      <c r="N8" s="2">
        <v>10</v>
      </c>
      <c r="O8" s="2">
        <v>10</v>
      </c>
      <c r="P8" s="2">
        <v>10</v>
      </c>
      <c r="Q8" s="2">
        <v>10</v>
      </c>
      <c r="R8" s="2">
        <v>10</v>
      </c>
      <c r="S8" s="2">
        <v>10</v>
      </c>
      <c r="T8" s="2">
        <v>10</v>
      </c>
      <c r="U8" s="2">
        <v>10</v>
      </c>
      <c r="V8" s="2">
        <v>10</v>
      </c>
      <c r="W8" s="2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A938-C9A6-4449-93A6-702E8ED88319}">
  <dimension ref="A1:DA57"/>
  <sheetViews>
    <sheetView tabSelected="1" zoomScaleNormal="100"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C1" sqref="C1"/>
    </sheetView>
  </sheetViews>
  <sheetFormatPr defaultRowHeight="15" x14ac:dyDescent="0.25"/>
  <cols>
    <col min="1" max="1" width="2.5703125" customWidth="1"/>
    <col min="2" max="2" width="3" customWidth="1"/>
    <col min="3" max="3" width="16.42578125" customWidth="1"/>
    <col min="4" max="4" width="4.5703125" style="3" customWidth="1"/>
    <col min="5" max="5" width="4.7109375" style="3" customWidth="1"/>
    <col min="6" max="104" width="2.7109375" style="21" customWidth="1"/>
    <col min="105" max="105" width="3.5703125" style="21" customWidth="1"/>
  </cols>
  <sheetData>
    <row r="1" spans="1:105" s="28" customFormat="1" ht="29.25" customHeight="1" thickBot="1" x14ac:dyDescent="0.3">
      <c r="D1" s="29" t="s">
        <v>49</v>
      </c>
      <c r="E1" s="30" t="s">
        <v>51</v>
      </c>
      <c r="F1" s="31">
        <v>1</v>
      </c>
      <c r="G1" s="32">
        <v>2</v>
      </c>
      <c r="H1" s="32">
        <v>3</v>
      </c>
      <c r="I1" s="32">
        <v>4</v>
      </c>
      <c r="J1" s="32">
        <v>5</v>
      </c>
      <c r="K1" s="32">
        <v>6</v>
      </c>
      <c r="L1" s="32">
        <v>7</v>
      </c>
      <c r="M1" s="32">
        <v>8</v>
      </c>
      <c r="N1" s="32">
        <v>9</v>
      </c>
      <c r="O1" s="32">
        <v>10</v>
      </c>
      <c r="P1" s="32">
        <v>11</v>
      </c>
      <c r="Q1" s="32">
        <v>12</v>
      </c>
      <c r="R1" s="32">
        <v>13</v>
      </c>
      <c r="S1" s="32">
        <v>14</v>
      </c>
      <c r="T1" s="32">
        <v>15</v>
      </c>
      <c r="U1" s="32">
        <v>16</v>
      </c>
      <c r="V1" s="32">
        <v>17</v>
      </c>
      <c r="W1" s="32">
        <v>18</v>
      </c>
      <c r="X1" s="32">
        <v>19</v>
      </c>
      <c r="Y1" s="32">
        <v>20</v>
      </c>
      <c r="Z1" s="32">
        <v>21</v>
      </c>
      <c r="AA1" s="32">
        <v>22</v>
      </c>
      <c r="AB1" s="32">
        <v>23</v>
      </c>
      <c r="AC1" s="32">
        <v>24</v>
      </c>
      <c r="AD1" s="32">
        <v>25</v>
      </c>
      <c r="AE1" s="32">
        <v>26</v>
      </c>
      <c r="AF1" s="32">
        <v>27</v>
      </c>
      <c r="AG1" s="32">
        <v>28</v>
      </c>
      <c r="AH1" s="32">
        <v>29</v>
      </c>
      <c r="AI1" s="32">
        <v>30</v>
      </c>
      <c r="AJ1" s="32">
        <v>31</v>
      </c>
      <c r="AK1" s="32">
        <v>32</v>
      </c>
      <c r="AL1" s="32">
        <v>33</v>
      </c>
      <c r="AM1" s="32">
        <v>34</v>
      </c>
      <c r="AN1" s="32">
        <v>35</v>
      </c>
      <c r="AO1" s="32">
        <v>36</v>
      </c>
      <c r="AP1" s="32">
        <v>37</v>
      </c>
      <c r="AQ1" s="32">
        <v>38</v>
      </c>
      <c r="AR1" s="32">
        <v>39</v>
      </c>
      <c r="AS1" s="32">
        <v>40</v>
      </c>
      <c r="AT1" s="32">
        <v>41</v>
      </c>
      <c r="AU1" s="32">
        <v>42</v>
      </c>
      <c r="AV1" s="32">
        <v>43</v>
      </c>
      <c r="AW1" s="32">
        <v>44</v>
      </c>
      <c r="AX1" s="32">
        <v>45</v>
      </c>
      <c r="AY1" s="32">
        <v>46</v>
      </c>
      <c r="AZ1" s="32">
        <v>47</v>
      </c>
      <c r="BA1" s="32">
        <v>48</v>
      </c>
      <c r="BB1" s="32">
        <v>49</v>
      </c>
      <c r="BC1" s="32">
        <v>50</v>
      </c>
      <c r="BD1" s="32">
        <v>51</v>
      </c>
      <c r="BE1" s="32">
        <v>52</v>
      </c>
      <c r="BF1" s="32">
        <v>53</v>
      </c>
      <c r="BG1" s="32">
        <v>54</v>
      </c>
      <c r="BH1" s="32">
        <v>55</v>
      </c>
      <c r="BI1" s="32">
        <v>56</v>
      </c>
      <c r="BJ1" s="32">
        <v>57</v>
      </c>
      <c r="BK1" s="32">
        <v>58</v>
      </c>
      <c r="BL1" s="32">
        <v>59</v>
      </c>
      <c r="BM1" s="32">
        <v>60</v>
      </c>
      <c r="BN1" s="32">
        <v>61</v>
      </c>
      <c r="BO1" s="32">
        <v>62</v>
      </c>
      <c r="BP1" s="32">
        <v>63</v>
      </c>
      <c r="BQ1" s="32">
        <v>64</v>
      </c>
      <c r="BR1" s="32">
        <v>65</v>
      </c>
      <c r="BS1" s="32">
        <v>66</v>
      </c>
      <c r="BT1" s="32">
        <v>67</v>
      </c>
      <c r="BU1" s="32">
        <v>68</v>
      </c>
      <c r="BV1" s="32">
        <v>69</v>
      </c>
      <c r="BW1" s="32">
        <v>70</v>
      </c>
      <c r="BX1" s="32">
        <v>71</v>
      </c>
      <c r="BY1" s="32">
        <v>72</v>
      </c>
      <c r="BZ1" s="32">
        <v>73</v>
      </c>
      <c r="CA1" s="32">
        <v>74</v>
      </c>
      <c r="CB1" s="32">
        <v>75</v>
      </c>
      <c r="CC1" s="32">
        <v>76</v>
      </c>
      <c r="CD1" s="32">
        <v>77</v>
      </c>
      <c r="CE1" s="32">
        <v>78</v>
      </c>
      <c r="CF1" s="32">
        <v>79</v>
      </c>
      <c r="CG1" s="32">
        <v>80</v>
      </c>
      <c r="CH1" s="32">
        <v>81</v>
      </c>
      <c r="CI1" s="32">
        <v>82</v>
      </c>
      <c r="CJ1" s="32">
        <v>83</v>
      </c>
      <c r="CK1" s="32">
        <v>84</v>
      </c>
      <c r="CL1" s="32">
        <v>85</v>
      </c>
      <c r="CM1" s="32">
        <v>86</v>
      </c>
      <c r="CN1" s="32">
        <v>87</v>
      </c>
      <c r="CO1" s="32">
        <v>88</v>
      </c>
      <c r="CP1" s="32">
        <v>89</v>
      </c>
      <c r="CQ1" s="32">
        <v>90</v>
      </c>
      <c r="CR1" s="32">
        <v>91</v>
      </c>
      <c r="CS1" s="32">
        <v>92</v>
      </c>
      <c r="CT1" s="32">
        <v>93</v>
      </c>
      <c r="CU1" s="32">
        <v>94</v>
      </c>
      <c r="CV1" s="32">
        <v>95</v>
      </c>
      <c r="CW1" s="32">
        <v>96</v>
      </c>
      <c r="CX1" s="32">
        <v>97</v>
      </c>
      <c r="CY1" s="32">
        <v>98</v>
      </c>
      <c r="CZ1" s="32">
        <v>99</v>
      </c>
      <c r="DA1" s="33">
        <v>100</v>
      </c>
    </row>
    <row r="2" spans="1:105" ht="15" customHeight="1" x14ac:dyDescent="0.25">
      <c r="A2" s="63" t="s">
        <v>67</v>
      </c>
      <c r="B2" s="72" t="s">
        <v>68</v>
      </c>
      <c r="C2" s="51" t="s">
        <v>26</v>
      </c>
      <c r="D2" s="34"/>
      <c r="E2" s="25">
        <f>SUM(F2:DA2)</f>
        <v>0</v>
      </c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9"/>
    </row>
    <row r="3" spans="1:105" x14ac:dyDescent="0.25">
      <c r="A3" s="64"/>
      <c r="B3" s="73"/>
      <c r="C3" s="52" t="s">
        <v>27</v>
      </c>
      <c r="D3" s="35"/>
      <c r="E3" s="26">
        <f t="shared" ref="E3:E9" si="0">SUM(F3:DA3)</f>
        <v>0</v>
      </c>
      <c r="F3" s="40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2"/>
    </row>
    <row r="4" spans="1:105" x14ac:dyDescent="0.25">
      <c r="A4" s="64"/>
      <c r="B4" s="73"/>
      <c r="C4" s="52" t="s">
        <v>28</v>
      </c>
      <c r="D4" s="35"/>
      <c r="E4" s="26">
        <f t="shared" si="0"/>
        <v>0</v>
      </c>
      <c r="F4" s="40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2"/>
    </row>
    <row r="5" spans="1:105" ht="15" customHeight="1" x14ac:dyDescent="0.25">
      <c r="A5" s="64"/>
      <c r="B5" s="73"/>
      <c r="C5" s="52" t="s">
        <v>29</v>
      </c>
      <c r="D5" s="35"/>
      <c r="E5" s="26">
        <f t="shared" si="0"/>
        <v>0</v>
      </c>
      <c r="F5" s="40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2"/>
    </row>
    <row r="6" spans="1:105" x14ac:dyDescent="0.25">
      <c r="A6" s="64"/>
      <c r="B6" s="73"/>
      <c r="C6" s="52" t="s">
        <v>30</v>
      </c>
      <c r="D6" s="35"/>
      <c r="E6" s="26">
        <f t="shared" si="0"/>
        <v>0</v>
      </c>
      <c r="F6" s="40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2"/>
    </row>
    <row r="7" spans="1:105" x14ac:dyDescent="0.25">
      <c r="A7" s="64"/>
      <c r="B7" s="73"/>
      <c r="C7" s="52" t="s">
        <v>25</v>
      </c>
      <c r="D7" s="35"/>
      <c r="E7" s="26">
        <f t="shared" si="0"/>
        <v>0</v>
      </c>
      <c r="F7" s="40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2"/>
    </row>
    <row r="8" spans="1:105" ht="15" customHeight="1" x14ac:dyDescent="0.25">
      <c r="A8" s="64"/>
      <c r="B8" s="73"/>
      <c r="C8" s="52" t="s">
        <v>31</v>
      </c>
      <c r="D8" s="35"/>
      <c r="E8" s="26">
        <f t="shared" si="0"/>
        <v>0</v>
      </c>
      <c r="F8" s="40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2"/>
    </row>
    <row r="9" spans="1:105" x14ac:dyDescent="0.25">
      <c r="A9" s="64"/>
      <c r="B9" s="73"/>
      <c r="C9" s="52" t="s">
        <v>32</v>
      </c>
      <c r="D9" s="35"/>
      <c r="E9" s="26">
        <f t="shared" si="0"/>
        <v>0</v>
      </c>
      <c r="F9" s="4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2"/>
    </row>
    <row r="10" spans="1:105" x14ac:dyDescent="0.25">
      <c r="A10" s="64"/>
      <c r="B10" s="73"/>
      <c r="C10" s="52" t="s">
        <v>55</v>
      </c>
      <c r="D10" s="35"/>
      <c r="E10" s="26">
        <f t="shared" ref="E10:E53" si="1">SUM(F10:DA10)</f>
        <v>0</v>
      </c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2"/>
    </row>
    <row r="11" spans="1:105" x14ac:dyDescent="0.25">
      <c r="A11" s="64"/>
      <c r="B11" s="73"/>
      <c r="C11" s="52" t="s">
        <v>56</v>
      </c>
      <c r="D11" s="35"/>
      <c r="E11" s="26">
        <f t="shared" si="1"/>
        <v>0</v>
      </c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2"/>
    </row>
    <row r="12" spans="1:105" x14ac:dyDescent="0.25">
      <c r="A12" s="64"/>
      <c r="B12" s="73"/>
      <c r="C12" s="52" t="s">
        <v>33</v>
      </c>
      <c r="D12" s="35"/>
      <c r="E12" s="26">
        <f t="shared" si="1"/>
        <v>0</v>
      </c>
      <c r="F12" s="4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2"/>
    </row>
    <row r="13" spans="1:105" x14ac:dyDescent="0.25">
      <c r="A13" s="64"/>
      <c r="B13" s="73"/>
      <c r="C13" s="52" t="s">
        <v>34</v>
      </c>
      <c r="D13" s="35"/>
      <c r="E13" s="26">
        <f t="shared" si="1"/>
        <v>0</v>
      </c>
      <c r="F13" s="4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2"/>
    </row>
    <row r="14" spans="1:105" x14ac:dyDescent="0.25">
      <c r="A14" s="64"/>
      <c r="B14" s="73"/>
      <c r="C14" s="52" t="s">
        <v>35</v>
      </c>
      <c r="D14" s="35"/>
      <c r="E14" s="26">
        <f t="shared" si="1"/>
        <v>0</v>
      </c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2"/>
    </row>
    <row r="15" spans="1:105" x14ac:dyDescent="0.25">
      <c r="A15" s="64"/>
      <c r="B15" s="73"/>
      <c r="C15" s="52" t="s">
        <v>36</v>
      </c>
      <c r="D15" s="35"/>
      <c r="E15" s="26">
        <f t="shared" si="1"/>
        <v>0</v>
      </c>
      <c r="F15" s="4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2"/>
    </row>
    <row r="16" spans="1:105" x14ac:dyDescent="0.25">
      <c r="A16" s="64"/>
      <c r="B16" s="73"/>
      <c r="C16" s="52" t="s">
        <v>37</v>
      </c>
      <c r="D16" s="35"/>
      <c r="E16" s="26">
        <f t="shared" si="1"/>
        <v>0</v>
      </c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2"/>
    </row>
    <row r="17" spans="1:105" x14ac:dyDescent="0.25">
      <c r="A17" s="64"/>
      <c r="B17" s="73"/>
      <c r="C17" s="52" t="s">
        <v>38</v>
      </c>
      <c r="D17" s="35"/>
      <c r="E17" s="26">
        <f t="shared" si="1"/>
        <v>0</v>
      </c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2"/>
    </row>
    <row r="18" spans="1:105" x14ac:dyDescent="0.25">
      <c r="A18" s="64"/>
      <c r="B18" s="73"/>
      <c r="C18" s="52" t="s">
        <v>39</v>
      </c>
      <c r="D18" s="35"/>
      <c r="E18" s="26">
        <f t="shared" si="1"/>
        <v>0</v>
      </c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2"/>
    </row>
    <row r="19" spans="1:105" x14ac:dyDescent="0.25">
      <c r="A19" s="64"/>
      <c r="B19" s="73"/>
      <c r="C19" s="52" t="s">
        <v>40</v>
      </c>
      <c r="D19" s="35"/>
      <c r="E19" s="26">
        <f t="shared" si="1"/>
        <v>0</v>
      </c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2"/>
    </row>
    <row r="20" spans="1:105" x14ac:dyDescent="0.25">
      <c r="A20" s="64"/>
      <c r="B20" s="73"/>
      <c r="C20" s="52" t="s">
        <v>41</v>
      </c>
      <c r="D20" s="35"/>
      <c r="E20" s="26">
        <f t="shared" si="1"/>
        <v>0</v>
      </c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2"/>
    </row>
    <row r="21" spans="1:105" x14ac:dyDescent="0.25">
      <c r="A21" s="64"/>
      <c r="B21" s="73"/>
      <c r="C21" s="52" t="s">
        <v>42</v>
      </c>
      <c r="D21" s="35"/>
      <c r="E21" s="26">
        <f t="shared" si="1"/>
        <v>0</v>
      </c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2"/>
    </row>
    <row r="22" spans="1:105" x14ac:dyDescent="0.25">
      <c r="A22" s="64"/>
      <c r="B22" s="73"/>
      <c r="C22" s="52" t="s">
        <v>43</v>
      </c>
      <c r="D22" s="35"/>
      <c r="E22" s="26">
        <f t="shared" si="1"/>
        <v>0</v>
      </c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2"/>
    </row>
    <row r="23" spans="1:105" x14ac:dyDescent="0.25">
      <c r="A23" s="64"/>
      <c r="B23" s="73"/>
      <c r="C23" s="52" t="s">
        <v>44</v>
      </c>
      <c r="D23" s="35"/>
      <c r="E23" s="26">
        <f t="shared" si="1"/>
        <v>0</v>
      </c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2"/>
    </row>
    <row r="24" spans="1:105" x14ac:dyDescent="0.25">
      <c r="A24" s="64"/>
      <c r="B24" s="73"/>
      <c r="C24" s="52" t="s">
        <v>45</v>
      </c>
      <c r="D24" s="35"/>
      <c r="E24" s="26">
        <f t="shared" si="1"/>
        <v>0</v>
      </c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2"/>
    </row>
    <row r="25" spans="1:105" x14ac:dyDescent="0.25">
      <c r="A25" s="64"/>
      <c r="B25" s="73"/>
      <c r="C25" s="52" t="s">
        <v>46</v>
      </c>
      <c r="D25" s="35"/>
      <c r="E25" s="26">
        <f t="shared" si="1"/>
        <v>0</v>
      </c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2"/>
    </row>
    <row r="26" spans="1:105" x14ac:dyDescent="0.25">
      <c r="A26" s="64"/>
      <c r="B26" s="73"/>
      <c r="C26" s="52" t="s">
        <v>47</v>
      </c>
      <c r="D26" s="35"/>
      <c r="E26" s="26">
        <f t="shared" si="1"/>
        <v>0</v>
      </c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2"/>
    </row>
    <row r="27" spans="1:105" ht="15.75" thickBot="1" x14ac:dyDescent="0.3">
      <c r="A27" s="65"/>
      <c r="B27" s="74"/>
      <c r="C27" s="53" t="s">
        <v>48</v>
      </c>
      <c r="D27" s="36"/>
      <c r="E27" s="27">
        <f t="shared" si="1"/>
        <v>0</v>
      </c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5"/>
    </row>
    <row r="28" spans="1:105" ht="15" customHeight="1" x14ac:dyDescent="0.25">
      <c r="A28" s="66" t="s">
        <v>69</v>
      </c>
      <c r="B28" s="69" t="s">
        <v>68</v>
      </c>
      <c r="C28" s="51" t="s">
        <v>26</v>
      </c>
      <c r="D28" s="34"/>
      <c r="E28" s="25">
        <f t="shared" si="1"/>
        <v>0</v>
      </c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9"/>
    </row>
    <row r="29" spans="1:105" ht="15" customHeight="1" x14ac:dyDescent="0.25">
      <c r="A29" s="67"/>
      <c r="B29" s="70"/>
      <c r="C29" s="52" t="s">
        <v>27</v>
      </c>
      <c r="D29" s="35"/>
      <c r="E29" s="26">
        <f t="shared" si="1"/>
        <v>0</v>
      </c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2"/>
    </row>
    <row r="30" spans="1:105" x14ac:dyDescent="0.25">
      <c r="A30" s="67"/>
      <c r="B30" s="70"/>
      <c r="C30" s="52" t="s">
        <v>28</v>
      </c>
      <c r="D30" s="35"/>
      <c r="E30" s="26">
        <f t="shared" si="1"/>
        <v>0</v>
      </c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2"/>
    </row>
    <row r="31" spans="1:105" x14ac:dyDescent="0.25">
      <c r="A31" s="67"/>
      <c r="B31" s="70"/>
      <c r="C31" s="52" t="s">
        <v>29</v>
      </c>
      <c r="D31" s="35"/>
      <c r="E31" s="26">
        <f t="shared" si="1"/>
        <v>0</v>
      </c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2"/>
    </row>
    <row r="32" spans="1:105" x14ac:dyDescent="0.25">
      <c r="A32" s="67"/>
      <c r="B32" s="70"/>
      <c r="C32" s="52" t="s">
        <v>30</v>
      </c>
      <c r="D32" s="35"/>
      <c r="E32" s="26">
        <f t="shared" si="1"/>
        <v>0</v>
      </c>
      <c r="F32" s="4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2"/>
    </row>
    <row r="33" spans="1:105" x14ac:dyDescent="0.25">
      <c r="A33" s="67"/>
      <c r="B33" s="70"/>
      <c r="C33" s="52" t="s">
        <v>25</v>
      </c>
      <c r="D33" s="35"/>
      <c r="E33" s="26">
        <f t="shared" si="1"/>
        <v>0</v>
      </c>
      <c r="F33" s="4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2"/>
    </row>
    <row r="34" spans="1:105" x14ac:dyDescent="0.25">
      <c r="A34" s="67"/>
      <c r="B34" s="70"/>
      <c r="C34" s="52" t="s">
        <v>31</v>
      </c>
      <c r="D34" s="35"/>
      <c r="E34" s="26">
        <f t="shared" si="1"/>
        <v>0</v>
      </c>
      <c r="F34" s="4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2"/>
    </row>
    <row r="35" spans="1:105" x14ac:dyDescent="0.25">
      <c r="A35" s="67"/>
      <c r="B35" s="70"/>
      <c r="C35" s="52" t="s">
        <v>32</v>
      </c>
      <c r="D35" s="35"/>
      <c r="E35" s="26">
        <f t="shared" si="1"/>
        <v>0</v>
      </c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2"/>
    </row>
    <row r="36" spans="1:105" x14ac:dyDescent="0.25">
      <c r="A36" s="67"/>
      <c r="B36" s="70"/>
      <c r="C36" s="52" t="s">
        <v>55</v>
      </c>
      <c r="D36" s="35"/>
      <c r="E36" s="26">
        <f t="shared" si="1"/>
        <v>0</v>
      </c>
      <c r="F36" s="4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2"/>
    </row>
    <row r="37" spans="1:105" x14ac:dyDescent="0.25">
      <c r="A37" s="67"/>
      <c r="B37" s="70"/>
      <c r="C37" s="52" t="s">
        <v>56</v>
      </c>
      <c r="D37" s="35"/>
      <c r="E37" s="26">
        <f t="shared" si="1"/>
        <v>0</v>
      </c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2"/>
    </row>
    <row r="38" spans="1:105" x14ac:dyDescent="0.25">
      <c r="A38" s="67"/>
      <c r="B38" s="70"/>
      <c r="C38" s="52" t="s">
        <v>33</v>
      </c>
      <c r="D38" s="35"/>
      <c r="E38" s="26">
        <f t="shared" si="1"/>
        <v>0</v>
      </c>
      <c r="F38" s="4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2"/>
    </row>
    <row r="39" spans="1:105" x14ac:dyDescent="0.25">
      <c r="A39" s="67"/>
      <c r="B39" s="70"/>
      <c r="C39" s="52" t="s">
        <v>34</v>
      </c>
      <c r="D39" s="35"/>
      <c r="E39" s="26">
        <f t="shared" si="1"/>
        <v>0</v>
      </c>
      <c r="F39" s="4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2"/>
    </row>
    <row r="40" spans="1:105" x14ac:dyDescent="0.25">
      <c r="A40" s="67"/>
      <c r="B40" s="70"/>
      <c r="C40" s="52" t="s">
        <v>35</v>
      </c>
      <c r="D40" s="35"/>
      <c r="E40" s="26">
        <f t="shared" si="1"/>
        <v>0</v>
      </c>
      <c r="F40" s="4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2"/>
    </row>
    <row r="41" spans="1:105" x14ac:dyDescent="0.25">
      <c r="A41" s="67"/>
      <c r="B41" s="70"/>
      <c r="C41" s="52" t="s">
        <v>36</v>
      </c>
      <c r="D41" s="35"/>
      <c r="E41" s="26">
        <f t="shared" si="1"/>
        <v>0</v>
      </c>
      <c r="F41" s="4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2"/>
    </row>
    <row r="42" spans="1:105" ht="15" customHeight="1" x14ac:dyDescent="0.25">
      <c r="A42" s="67"/>
      <c r="B42" s="70"/>
      <c r="C42" s="52" t="s">
        <v>37</v>
      </c>
      <c r="D42" s="35"/>
      <c r="E42" s="26">
        <f t="shared" si="1"/>
        <v>0</v>
      </c>
      <c r="F42" s="4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2"/>
    </row>
    <row r="43" spans="1:105" x14ac:dyDescent="0.25">
      <c r="A43" s="67"/>
      <c r="B43" s="70"/>
      <c r="C43" s="52" t="s">
        <v>38</v>
      </c>
      <c r="D43" s="35"/>
      <c r="E43" s="26">
        <f t="shared" si="1"/>
        <v>0</v>
      </c>
      <c r="F43" s="4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2"/>
    </row>
    <row r="44" spans="1:105" x14ac:dyDescent="0.25">
      <c r="A44" s="67"/>
      <c r="B44" s="70"/>
      <c r="C44" s="52" t="s">
        <v>39</v>
      </c>
      <c r="D44" s="35"/>
      <c r="E44" s="26">
        <f t="shared" si="1"/>
        <v>0</v>
      </c>
      <c r="F44" s="4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2"/>
    </row>
    <row r="45" spans="1:105" ht="15" customHeight="1" x14ac:dyDescent="0.25">
      <c r="A45" s="67"/>
      <c r="B45" s="70"/>
      <c r="C45" s="52" t="s">
        <v>40</v>
      </c>
      <c r="D45" s="35"/>
      <c r="E45" s="26">
        <f t="shared" si="1"/>
        <v>0</v>
      </c>
      <c r="F45" s="4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2"/>
    </row>
    <row r="46" spans="1:105" x14ac:dyDescent="0.25">
      <c r="A46" s="67"/>
      <c r="B46" s="70"/>
      <c r="C46" s="52" t="s">
        <v>41</v>
      </c>
      <c r="D46" s="35"/>
      <c r="E46" s="26">
        <f t="shared" si="1"/>
        <v>0</v>
      </c>
      <c r="F46" s="4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2"/>
    </row>
    <row r="47" spans="1:105" x14ac:dyDescent="0.25">
      <c r="A47" s="67"/>
      <c r="B47" s="70"/>
      <c r="C47" s="52" t="s">
        <v>42</v>
      </c>
      <c r="D47" s="35"/>
      <c r="E47" s="26">
        <f t="shared" si="1"/>
        <v>0</v>
      </c>
      <c r="F47" s="4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2"/>
    </row>
    <row r="48" spans="1:105" x14ac:dyDescent="0.25">
      <c r="A48" s="67"/>
      <c r="B48" s="70"/>
      <c r="C48" s="52" t="s">
        <v>43</v>
      </c>
      <c r="D48" s="35"/>
      <c r="E48" s="26">
        <f t="shared" si="1"/>
        <v>0</v>
      </c>
      <c r="F48" s="4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2"/>
    </row>
    <row r="49" spans="1:105" x14ac:dyDescent="0.25">
      <c r="A49" s="67"/>
      <c r="B49" s="70"/>
      <c r="C49" s="52" t="s">
        <v>44</v>
      </c>
      <c r="D49" s="35"/>
      <c r="E49" s="26">
        <f t="shared" si="1"/>
        <v>0</v>
      </c>
      <c r="F49" s="40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2"/>
    </row>
    <row r="50" spans="1:105" x14ac:dyDescent="0.25">
      <c r="A50" s="67"/>
      <c r="B50" s="70"/>
      <c r="C50" s="52" t="s">
        <v>45</v>
      </c>
      <c r="D50" s="35"/>
      <c r="E50" s="26">
        <f t="shared" si="1"/>
        <v>0</v>
      </c>
      <c r="F50" s="40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2"/>
    </row>
    <row r="51" spans="1:105" x14ac:dyDescent="0.25">
      <c r="A51" s="67"/>
      <c r="B51" s="70"/>
      <c r="C51" s="52" t="s">
        <v>46</v>
      </c>
      <c r="D51" s="35"/>
      <c r="E51" s="26">
        <f t="shared" si="1"/>
        <v>0</v>
      </c>
      <c r="F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2"/>
    </row>
    <row r="52" spans="1:105" x14ac:dyDescent="0.25">
      <c r="A52" s="67"/>
      <c r="B52" s="70"/>
      <c r="C52" s="52" t="s">
        <v>47</v>
      </c>
      <c r="D52" s="35"/>
      <c r="E52" s="26">
        <f t="shared" si="1"/>
        <v>0</v>
      </c>
      <c r="F52" s="40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2"/>
    </row>
    <row r="53" spans="1:105" ht="15.75" thickBot="1" x14ac:dyDescent="0.3">
      <c r="A53" s="68"/>
      <c r="B53" s="71"/>
      <c r="C53" s="53" t="s">
        <v>48</v>
      </c>
      <c r="D53" s="36"/>
      <c r="E53" s="27">
        <f t="shared" si="1"/>
        <v>0</v>
      </c>
      <c r="F53" s="43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5"/>
    </row>
    <row r="55" spans="1:105" x14ac:dyDescent="0.25">
      <c r="C55" s="1"/>
    </row>
    <row r="56" spans="1:105" x14ac:dyDescent="0.25">
      <c r="C56" s="1"/>
    </row>
    <row r="57" spans="1:105" x14ac:dyDescent="0.25">
      <c r="C57" s="1"/>
    </row>
  </sheetData>
  <sheetProtection sheet="1" objects="1" scenarios="1" formatColumns="0" formatRows="0"/>
  <dataConsolidate/>
  <mergeCells count="4">
    <mergeCell ref="A2:A27"/>
    <mergeCell ref="A28:A53"/>
    <mergeCell ref="B28:B53"/>
    <mergeCell ref="B2:B27"/>
  </mergeCells>
  <conditionalFormatting sqref="C2:DA2 G4:DA27 E4:E27 C3:C27 E3:DA3">
    <cfRule type="expression" dxfId="13" priority="12">
      <formula>MOD(ROW(),2)=1</formula>
    </cfRule>
  </conditionalFormatting>
  <conditionalFormatting sqref="C28:DA53">
    <cfRule type="expression" dxfId="12" priority="9">
      <formula>MOD(ROW(),2)=1</formula>
    </cfRule>
  </conditionalFormatting>
  <conditionalFormatting sqref="F4:F28">
    <cfRule type="expression" dxfId="11" priority="8">
      <formula>MOD(ROW(),2)=1</formula>
    </cfRule>
  </conditionalFormatting>
  <conditionalFormatting sqref="D3:D27">
    <cfRule type="expression" dxfId="10" priority="1">
      <formula>MOD(ROW(),2)=1</formula>
    </cfRule>
  </conditionalFormatting>
  <dataValidations count="1">
    <dataValidation type="whole" allowBlank="1" showInputMessage="1" showErrorMessage="1" errorTitle="Invalid Entry" error="Please enter &quot;1&quot;_x000a__x000a_Only 1 entry per dog per class is allowed" sqref="F2:DA53" xr:uid="{D6CB82BA-D6EB-4080-931D-B9E5F8A320CF}">
      <formula1>1</formula1>
      <formula2>1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Judge Error" error="Please input the Judge by number- J1, J2, J3, J4, J5, J6, J7, or J8" xr:uid="{FCC18362-D060-465C-9BA5-830A78225EEC}">
          <x14:formula1>
            <xm:f>'Judge List'!$A$1:$A$8</xm:f>
          </x14:formula1>
          <xm:sqref>D2:D53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43FB-77D4-4F27-B7B2-9BDFE7182B73}">
  <sheetPr>
    <pageSetUpPr fitToPage="1"/>
  </sheetPr>
  <dimension ref="A2:S18"/>
  <sheetViews>
    <sheetView zoomScaleNormal="100" workbookViewId="0">
      <selection activeCell="C23" sqref="C23"/>
    </sheetView>
  </sheetViews>
  <sheetFormatPr defaultRowHeight="15" x14ac:dyDescent="0.25"/>
  <cols>
    <col min="1" max="1" width="4" style="4" customWidth="1"/>
    <col min="2" max="2" width="16.5703125" style="22" customWidth="1"/>
    <col min="3" max="16384" width="9.140625" style="4"/>
  </cols>
  <sheetData>
    <row r="2" spans="1:19" ht="15.75" customHeight="1" x14ac:dyDescent="0.3">
      <c r="B2" s="54"/>
      <c r="C2" s="54"/>
      <c r="D2" s="56" t="s">
        <v>65</v>
      </c>
      <c r="E2" s="85"/>
      <c r="F2" s="85"/>
      <c r="H2" s="84" t="s">
        <v>66</v>
      </c>
      <c r="I2" s="84"/>
      <c r="J2" s="85"/>
      <c r="K2" s="85"/>
      <c r="L2" s="85"/>
      <c r="M2" s="85"/>
      <c r="N2" s="85"/>
      <c r="O2" s="85"/>
      <c r="P2" s="85"/>
      <c r="Q2" s="85"/>
      <c r="R2" s="55"/>
    </row>
    <row r="3" spans="1:19" ht="15.75" customHeight="1" x14ac:dyDescent="0.25">
      <c r="B3" s="54"/>
      <c r="C3" s="54"/>
      <c r="D3" s="56"/>
      <c r="E3" s="62"/>
      <c r="F3" s="62"/>
      <c r="G3" s="57"/>
      <c r="H3" s="58"/>
      <c r="I3" s="58"/>
      <c r="J3" s="62"/>
      <c r="K3" s="62"/>
      <c r="L3" s="62"/>
      <c r="M3" s="62"/>
      <c r="N3" s="62"/>
      <c r="O3" s="62"/>
      <c r="P3" s="62"/>
      <c r="Q3" s="62"/>
      <c r="R3" s="55"/>
    </row>
    <row r="4" spans="1:19" ht="15.75" thickBot="1" x14ac:dyDescent="0.3">
      <c r="A4" s="83" t="str">
        <f>Entries!B2</f>
        <v>2019XXXXXX</v>
      </c>
      <c r="C4" s="77" t="s">
        <v>0</v>
      </c>
      <c r="D4" s="77"/>
      <c r="E4" s="77" t="s">
        <v>1</v>
      </c>
      <c r="F4" s="77"/>
      <c r="G4" s="77" t="s">
        <v>2</v>
      </c>
      <c r="H4" s="77"/>
      <c r="I4" s="77" t="s">
        <v>3</v>
      </c>
      <c r="J4" s="77"/>
      <c r="K4" s="77" t="s">
        <v>4</v>
      </c>
      <c r="L4" s="77"/>
      <c r="M4" s="77" t="s">
        <v>5</v>
      </c>
      <c r="N4" s="77"/>
      <c r="O4" s="77" t="s">
        <v>6</v>
      </c>
      <c r="P4" s="77"/>
      <c r="Q4" s="77" t="s">
        <v>7</v>
      </c>
      <c r="R4" s="77"/>
    </row>
    <row r="5" spans="1:19" ht="15.75" thickBot="1" x14ac:dyDescent="0.3">
      <c r="A5" s="83"/>
      <c r="B5" s="5"/>
      <c r="C5" s="78" t="s">
        <v>52</v>
      </c>
      <c r="D5" s="79"/>
      <c r="E5" s="78" t="s">
        <v>52</v>
      </c>
      <c r="F5" s="79"/>
      <c r="G5" s="78" t="s">
        <v>52</v>
      </c>
      <c r="H5" s="79"/>
      <c r="I5" s="78" t="s">
        <v>52</v>
      </c>
      <c r="J5" s="79"/>
      <c r="K5" s="78" t="s">
        <v>52</v>
      </c>
      <c r="L5" s="79"/>
      <c r="M5" s="78" t="s">
        <v>52</v>
      </c>
      <c r="N5" s="79"/>
      <c r="O5" s="78" t="s">
        <v>52</v>
      </c>
      <c r="P5" s="79"/>
      <c r="Q5" s="78" t="s">
        <v>52</v>
      </c>
      <c r="R5" s="79"/>
    </row>
    <row r="6" spans="1:19" x14ac:dyDescent="0.25">
      <c r="A6" s="83"/>
      <c r="B6" s="6" t="s">
        <v>8</v>
      </c>
      <c r="C6" s="80">
        <f>SUM(C8:C8,D10:D16)</f>
        <v>120</v>
      </c>
      <c r="D6" s="81"/>
      <c r="E6" s="80">
        <f>SUM(E8:E8,F10:F16)</f>
        <v>120</v>
      </c>
      <c r="F6" s="81"/>
      <c r="G6" s="80">
        <f>SUM(G8:G8,H10:H16)</f>
        <v>120</v>
      </c>
      <c r="H6" s="81"/>
      <c r="I6" s="80">
        <f>SUM(I8:I8,J10:J16)</f>
        <v>120</v>
      </c>
      <c r="J6" s="81"/>
      <c r="K6" s="80">
        <f>SUM(K8:K8,L10:L16)</f>
        <v>120</v>
      </c>
      <c r="L6" s="81"/>
      <c r="M6" s="80">
        <f>SUM(M8:M8,N10:N16)</f>
        <v>120</v>
      </c>
      <c r="N6" s="81"/>
      <c r="O6" s="80">
        <f>SUM(O8:O8,P10:P16)</f>
        <v>120</v>
      </c>
      <c r="P6" s="81"/>
      <c r="Q6" s="80">
        <f>SUM(Q8:Q8,R10:R16)</f>
        <v>120</v>
      </c>
      <c r="R6" s="81"/>
    </row>
    <row r="7" spans="1:19" ht="15.75" thickBot="1" x14ac:dyDescent="0.3">
      <c r="A7" s="83"/>
      <c r="B7" s="7" t="s">
        <v>9</v>
      </c>
      <c r="C7" s="86">
        <f>+C6/60</f>
        <v>2</v>
      </c>
      <c r="D7" s="87"/>
      <c r="E7" s="86">
        <f>+E6/60</f>
        <v>2</v>
      </c>
      <c r="F7" s="87"/>
      <c r="G7" s="86">
        <f>+G6/60</f>
        <v>2</v>
      </c>
      <c r="H7" s="87"/>
      <c r="I7" s="86">
        <f>+I6/60</f>
        <v>2</v>
      </c>
      <c r="J7" s="87"/>
      <c r="K7" s="86">
        <f>+K6/60</f>
        <v>2</v>
      </c>
      <c r="L7" s="87"/>
      <c r="M7" s="86">
        <f>+M6/60</f>
        <v>2</v>
      </c>
      <c r="N7" s="87"/>
      <c r="O7" s="86">
        <f>+O6/60</f>
        <v>2</v>
      </c>
      <c r="P7" s="87"/>
      <c r="Q7" s="86">
        <f>+Q6/60</f>
        <v>2</v>
      </c>
      <c r="R7" s="87"/>
    </row>
    <row r="8" spans="1:19" ht="15.75" thickBot="1" x14ac:dyDescent="0.3">
      <c r="A8" s="83"/>
      <c r="B8" s="7" t="s">
        <v>19</v>
      </c>
      <c r="C8" s="88">
        <f>'allotted times 1 trial'!B1</f>
        <v>120</v>
      </c>
      <c r="D8" s="89"/>
      <c r="E8" s="88">
        <f>'allotted times 1 trial'!B1</f>
        <v>120</v>
      </c>
      <c r="F8" s="89"/>
      <c r="G8" s="88">
        <f>'allotted times 1 trial'!B1</f>
        <v>120</v>
      </c>
      <c r="H8" s="89"/>
      <c r="I8" s="88">
        <f>SUM('allotted times 1 trial'!B1)</f>
        <v>120</v>
      </c>
      <c r="J8" s="89"/>
      <c r="K8" s="88">
        <f>SUM('allotted times 1 trial'!B1)</f>
        <v>120</v>
      </c>
      <c r="L8" s="89"/>
      <c r="M8" s="88">
        <f>SUM('allotted times 1 trial'!B1)</f>
        <v>120</v>
      </c>
      <c r="N8" s="89"/>
      <c r="O8" s="88">
        <f>SUM('allotted times 1 trial'!B1)</f>
        <v>120</v>
      </c>
      <c r="P8" s="89"/>
      <c r="Q8" s="88">
        <f>SUM('allotted times 1 trial'!B1)</f>
        <v>120</v>
      </c>
      <c r="R8" s="89"/>
    </row>
    <row r="9" spans="1:19" ht="15" customHeight="1" x14ac:dyDescent="0.25">
      <c r="A9" s="83"/>
      <c r="B9" s="9"/>
      <c r="C9" s="10" t="s">
        <v>11</v>
      </c>
      <c r="D9" s="11" t="s">
        <v>10</v>
      </c>
      <c r="E9" s="10" t="s">
        <v>11</v>
      </c>
      <c r="F9" s="11" t="s">
        <v>10</v>
      </c>
      <c r="G9" s="10" t="s">
        <v>11</v>
      </c>
      <c r="H9" s="11" t="s">
        <v>10</v>
      </c>
      <c r="I9" s="10" t="s">
        <v>11</v>
      </c>
      <c r="J9" s="11" t="s">
        <v>10</v>
      </c>
      <c r="K9" s="10" t="s">
        <v>11</v>
      </c>
      <c r="L9" s="11" t="s">
        <v>10</v>
      </c>
      <c r="M9" s="10" t="s">
        <v>11</v>
      </c>
      <c r="N9" s="11" t="s">
        <v>10</v>
      </c>
      <c r="O9" s="10" t="s">
        <v>11</v>
      </c>
      <c r="P9" s="11" t="s">
        <v>10</v>
      </c>
      <c r="Q9" s="10" t="s">
        <v>11</v>
      </c>
      <c r="R9" s="11" t="s">
        <v>10</v>
      </c>
    </row>
    <row r="10" spans="1:19" ht="15" customHeight="1" x14ac:dyDescent="0.25">
      <c r="A10" s="83"/>
      <c r="B10" s="9" t="s">
        <v>12</v>
      </c>
      <c r="C10" s="46">
        <f>SUMIFS(Entries!E2:E27,Entries!D2:D27,"J1",Entries!C2:C27,"*Novice*")</f>
        <v>0</v>
      </c>
      <c r="D10" s="8">
        <f>SUM(C10*'allotted times 1 trial'!B2)</f>
        <v>0</v>
      </c>
      <c r="E10" s="46">
        <f>SUMIFS(Entries!E2:E27,Entries!D2:D27,"J2",Entries!C2:C27,"*Novice*")</f>
        <v>0</v>
      </c>
      <c r="F10" s="8">
        <f>SUM(E10*'allotted times 1 trial'!B2)</f>
        <v>0</v>
      </c>
      <c r="G10" s="46">
        <f>SUMIFS(Entries!E2:E27,Entries!D2:D27,"J3",Entries!C2:C27,"*Novice*")</f>
        <v>0</v>
      </c>
      <c r="H10" s="8">
        <f>SUM(G10*'allotted times 1 trial'!B2)</f>
        <v>0</v>
      </c>
      <c r="I10" s="46">
        <f>SUMIFS(Entries!E2:E27,Entries!D2:D27,"J4",Entries!C2:C27,"*Novice*")</f>
        <v>0</v>
      </c>
      <c r="J10" s="8">
        <f>SUM(I10*'allotted times 1 trial'!B2)</f>
        <v>0</v>
      </c>
      <c r="K10" s="46">
        <f>SUMIFS(Entries!E2:E27,Entries!D2:D27,"J5",Entries!C2:C27,"*Novice*")</f>
        <v>0</v>
      </c>
      <c r="L10" s="8">
        <f>SUM(K10*'allotted times 1 trial'!B2)</f>
        <v>0</v>
      </c>
      <c r="M10" s="46">
        <f>SUMIFS(Entries!E2:E27,Entries!D2:D27,"J6",Entries!C2:C27,"*Novice*")</f>
        <v>0</v>
      </c>
      <c r="N10" s="8">
        <f>SUM(M10*'allotted times 1 trial'!B2)</f>
        <v>0</v>
      </c>
      <c r="O10" s="46">
        <f>SUMIFS(Entries!E2:E27,Entries!D2:D27,"J7",Entries!C2:C27,"*Novice*")</f>
        <v>0</v>
      </c>
      <c r="P10" s="8">
        <f>SUM(O10*'allotted times 1 trial'!B2)</f>
        <v>0</v>
      </c>
      <c r="Q10" s="46">
        <f>SUMIFS(Entries!E2:E27,Entries!D2:D27,"J8",Entries!C2:C27,"*Novice*")</f>
        <v>0</v>
      </c>
      <c r="R10" s="8">
        <f>SUM(Q10*'allotted times 1 trial'!B2)</f>
        <v>0</v>
      </c>
    </row>
    <row r="11" spans="1:19" x14ac:dyDescent="0.25">
      <c r="A11" s="83"/>
      <c r="B11" s="9" t="s">
        <v>13</v>
      </c>
      <c r="C11" s="46">
        <f>SUMIFS(Entries!E2:E27,Entries!D2:D27,"J1",Entries!C2:C27,"*Advanced*")</f>
        <v>0</v>
      </c>
      <c r="D11" s="8">
        <f>SUM(C11*'allotted times 1 trial'!B3)</f>
        <v>0</v>
      </c>
      <c r="E11" s="46">
        <f>SUMIFS(Entries!E2:E27,Entries!D2:D27,"J2",Entries!C2:C27,"*Advanced*")</f>
        <v>0</v>
      </c>
      <c r="F11" s="8">
        <f>SUM(E11*'allotted times 1 trial'!B3)</f>
        <v>0</v>
      </c>
      <c r="G11" s="46">
        <f>SUMIFS(Entries!E2:E27,Entries!D2:D27,"J3",Entries!C2:C27,"*Advanced*")</f>
        <v>0</v>
      </c>
      <c r="H11" s="8">
        <f>SUM(G11*'allotted times 1 trial'!B3)</f>
        <v>0</v>
      </c>
      <c r="I11" s="46">
        <f>SUMIFS(Entries!E2:E27,Entries!D2:D27,"J4",Entries!C2:C27,"*Advanced*")</f>
        <v>0</v>
      </c>
      <c r="J11" s="8">
        <f>SUM(I11*'allotted times 1 trial'!B3)</f>
        <v>0</v>
      </c>
      <c r="K11" s="46">
        <f>SUMIFS(Entries!E2:E27,Entries!D2:D27,"J5",Entries!C2:C27,"*Advanced*")</f>
        <v>0</v>
      </c>
      <c r="L11" s="8">
        <f>SUM(K11*'allotted times 1 trial'!B3)</f>
        <v>0</v>
      </c>
      <c r="M11" s="46">
        <f>SUMIFS(Entries!E2:E27,Entries!D2:D27,"J6",Entries!C2:C27,"*Advanced*")</f>
        <v>0</v>
      </c>
      <c r="N11" s="8">
        <f>SUM(M11*'allotted times 1 trial'!B3)</f>
        <v>0</v>
      </c>
      <c r="O11" s="46">
        <f>SUMIFS(Entries!E2:E27,Entries!D2:D27,"J7",Entries!C2:C27,"*Advanced*")</f>
        <v>0</v>
      </c>
      <c r="P11" s="8">
        <f>SUM(O11*'allotted times 1 trial'!B3)</f>
        <v>0</v>
      </c>
      <c r="Q11" s="46">
        <f>SUMIFS(Entries!E2:E27,Entries!D2:D27,"J8",Entries!C2:C27,"*Advanced*")</f>
        <v>0</v>
      </c>
      <c r="R11" s="8">
        <f>SUM(Q11*'allotted times 1 trial'!B3)</f>
        <v>0</v>
      </c>
    </row>
    <row r="12" spans="1:19" x14ac:dyDescent="0.25">
      <c r="A12" s="83"/>
      <c r="B12" s="9" t="s">
        <v>14</v>
      </c>
      <c r="C12" s="46">
        <f>SUMIFS(Entries!E2:E27,Entries!D2:D27,"J1",Entries!C2:C27,"*Excellent*")</f>
        <v>0</v>
      </c>
      <c r="D12" s="8">
        <f>SUM(C12*'allotted times 1 trial'!B4)</f>
        <v>0</v>
      </c>
      <c r="E12" s="46">
        <f>SUMIFS(Entries!E2:E27,Entries!D2:D27,"J2",Entries!C2:C27,"*Excellent*")</f>
        <v>0</v>
      </c>
      <c r="F12" s="8">
        <f>SUM(E12*'allotted times 1 trial'!B4)</f>
        <v>0</v>
      </c>
      <c r="G12" s="46">
        <f>SUMIFS(Entries!E2:E27,Entries!D2:D27,"J3",Entries!C2:C27,"*Excellent*")</f>
        <v>0</v>
      </c>
      <c r="H12" s="8">
        <f>SUM(G12*'allotted times 1 trial'!B4)</f>
        <v>0</v>
      </c>
      <c r="I12" s="46">
        <f>SUMIFS(Entries!E2:E27,Entries!D2:D27,"J4",Entries!C2:C27,"*Excellent*")</f>
        <v>0</v>
      </c>
      <c r="J12" s="8">
        <f>SUM(I12*'allotted times 1 trial'!B4)</f>
        <v>0</v>
      </c>
      <c r="K12" s="46">
        <f>SUMIFS(Entries!E2:E27,Entries!D2:D27,"J5",Entries!C2:C27,"*Excellent*")</f>
        <v>0</v>
      </c>
      <c r="L12" s="8">
        <f>SUM(K12*'allotted times 1 trial'!B4)</f>
        <v>0</v>
      </c>
      <c r="M12" s="46">
        <f>SUMIFS(Entries!E2:E27,Entries!D2:D27,"J6",Entries!C2:C27,"*Excellent*")</f>
        <v>0</v>
      </c>
      <c r="N12" s="8">
        <f>SUM(M12*'allotted times 1 trial'!B4)</f>
        <v>0</v>
      </c>
      <c r="O12" s="46">
        <f>SUMIFS(Entries!E2:E27,Entries!D2:D27,"J7",Entries!C2:C27,"*Excellent*")</f>
        <v>0</v>
      </c>
      <c r="P12" s="8">
        <f>SUM(O12*'allotted times 1 trial'!B4)</f>
        <v>0</v>
      </c>
      <c r="Q12" s="46">
        <f>SUMIFS(Entries!E2:E27,Entries!D2:D27,"J8",Entries!C2:C27,"*Excellent*")</f>
        <v>0</v>
      </c>
      <c r="R12" s="8">
        <f>SUM(Q12*'allotted times 1 trial'!B4)</f>
        <v>0</v>
      </c>
    </row>
    <row r="13" spans="1:19" x14ac:dyDescent="0.25">
      <c r="A13" s="83"/>
      <c r="B13" s="9" t="s">
        <v>17</v>
      </c>
      <c r="C13" s="46">
        <f>SUMIFS(Entries!E2:E27,Entries!D2:D27,"J1",Entries!C2:C27,"*Exc.")</f>
        <v>0</v>
      </c>
      <c r="D13" s="8">
        <f>SUM(C13*'allotted times 1 trial'!B5)</f>
        <v>0</v>
      </c>
      <c r="E13" s="46">
        <f>SUMIFS(Entries!E2:E27,Entries!D2:D27,"J2",Entries!C2:C27,"*Exc.*")</f>
        <v>0</v>
      </c>
      <c r="F13" s="8">
        <f>SUM(E13*'allotted times 1 trial'!B5)</f>
        <v>0</v>
      </c>
      <c r="G13" s="46">
        <f>SUMIFS(Entries!E2:E27,Entries!D2:D27,"J3",Entries!C2:C27,"*Exc.*")</f>
        <v>0</v>
      </c>
      <c r="H13" s="8">
        <f>SUM(G13*'allotted times 1 trial'!B5)</f>
        <v>0</v>
      </c>
      <c r="I13" s="46">
        <f>SUMIFS(Entries!E2:E27,Entries!D2:D27,"J4",Entries!C2:C27,"*Exc.*")</f>
        <v>0</v>
      </c>
      <c r="J13" s="8">
        <f>SUM(I13*'allotted times 1 trial'!B5)</f>
        <v>0</v>
      </c>
      <c r="K13" s="46">
        <f>SUMIFS(Entries!E2:E27,Entries!D2:D27,"J5",Entries!C2:C27,"*Exc.*")</f>
        <v>0</v>
      </c>
      <c r="L13" s="8">
        <f>SUM(K13*'allotted times 1 trial'!B5)</f>
        <v>0</v>
      </c>
      <c r="M13" s="46">
        <f>SUMIFS(Entries!E2:E27,Entries!D2:D27,"J6",Entries!C2:C27,"*Exc.*")</f>
        <v>0</v>
      </c>
      <c r="N13" s="8">
        <f>SUM(M13*'allotted times 1 trial'!B5)</f>
        <v>0</v>
      </c>
      <c r="O13" s="46">
        <f>SUMIFS(Entries!E2:E27,Entries!D2:D27,"J7",Entries!C2:C27,"*Exc.*")</f>
        <v>0</v>
      </c>
      <c r="P13" s="8">
        <f>SUM(O13*'allotted times 1 trial'!B5)</f>
        <v>0</v>
      </c>
      <c r="Q13" s="46">
        <f>SUMIFS(Entries!E2:E27,Entries!D2:D27,"J8",Entries!C2:C27,"*Exc.*")</f>
        <v>0</v>
      </c>
      <c r="R13" s="8">
        <f>SUM(Q13*'allotted times 1 trial'!B5)</f>
        <v>0</v>
      </c>
    </row>
    <row r="14" spans="1:19" ht="15.75" thickBot="1" x14ac:dyDescent="0.3">
      <c r="A14" s="83"/>
      <c r="B14" s="9" t="s">
        <v>15</v>
      </c>
      <c r="C14" s="46">
        <f>SUMIFS(Entries!E2:E27,Entries!D2:D27,"J1",Entries!C2:C27,"*Master*")</f>
        <v>0</v>
      </c>
      <c r="D14" s="8">
        <f>SUM(C14*'allotted times 1 trial'!B6)</f>
        <v>0</v>
      </c>
      <c r="E14" s="46">
        <f>SUMIFS(Entries!E2:E27,Entries!D2:D27,"J2",Entries!C2:C27,"*Master*")</f>
        <v>0</v>
      </c>
      <c r="F14" s="8">
        <f>SUM(E14*'allotted times 1 trial'!B6)</f>
        <v>0</v>
      </c>
      <c r="G14" s="46">
        <f>SUMIFS(Entries!E2:E27,Entries!D2:D27,"J3",Entries!C2:C27,"*Master*")</f>
        <v>0</v>
      </c>
      <c r="H14" s="8">
        <f>SUM(G14*'allotted times 1 trial'!B6)</f>
        <v>0</v>
      </c>
      <c r="I14" s="46">
        <f>SUMIFS(Entries!E2:E27,Entries!D2:D27,"J4",Entries!C2:C27,"*Master*")</f>
        <v>0</v>
      </c>
      <c r="J14" s="8">
        <f>SUM(I14*'allotted times 1 trial'!B6)</f>
        <v>0</v>
      </c>
      <c r="K14" s="46">
        <f>SUMIFS(Entries!E2:E27,Entries!D2:D27,"J5",Entries!C2:C27,"*Master*")</f>
        <v>0</v>
      </c>
      <c r="L14" s="8">
        <f>SUM(K14*'allotted times 1 trial'!B6)</f>
        <v>0</v>
      </c>
      <c r="M14" s="46">
        <f>SUMIFS(Entries!E2:E27,Entries!D2:D27,"J6",Entries!C2:C27,"*Master*")</f>
        <v>0</v>
      </c>
      <c r="N14" s="8">
        <f>SUM(M14*'allotted times 1 trial'!B6)</f>
        <v>0</v>
      </c>
      <c r="O14" s="46">
        <f>SUMIFS(Entries!E2:E27,Entries!D2:D27,"J7",Entries!C2:C27,"*Master*")</f>
        <v>0</v>
      </c>
      <c r="P14" s="8">
        <f>SUM(O14*'allotted times 1 trial'!B6)</f>
        <v>0</v>
      </c>
      <c r="Q14" s="46">
        <f>SUMIFS(Entries!E2:E27,Entries!D2:D27,"J8",Entries!C2:C27,"*Master*")</f>
        <v>0</v>
      </c>
      <c r="R14" s="8">
        <f>SUM(Q14*'allotted times 1 trial'!B6)</f>
        <v>0</v>
      </c>
    </row>
    <row r="15" spans="1:19" x14ac:dyDescent="0.25">
      <c r="A15" s="83"/>
      <c r="B15" s="9" t="s">
        <v>18</v>
      </c>
      <c r="C15" s="46">
        <f>SUMIFS(Entries!E2:E27,Entries!D2:D27,"J1",Entries!C2:C27,"*Mas.*")</f>
        <v>0</v>
      </c>
      <c r="D15" s="8">
        <f>SUM(C15*'allotted times 1 trial'!B7)</f>
        <v>0</v>
      </c>
      <c r="E15" s="46">
        <f>SUMIFS(Entries!E2:E27,Entries!D2:D27,"J2",Entries!C2:C27,"*Mas.*")</f>
        <v>0</v>
      </c>
      <c r="F15" s="8">
        <f>SUM(E15*'allotted times 1 trial'!B7)</f>
        <v>0</v>
      </c>
      <c r="G15" s="46">
        <f>SUMIFS(Entries!E2:E27,Entries!D2:D27,"J3",Entries!C2:C27,"*Mas.")</f>
        <v>0</v>
      </c>
      <c r="H15" s="8">
        <f>SUM(G15*'allotted times 1 trial'!B7)</f>
        <v>0</v>
      </c>
      <c r="I15" s="46">
        <f>SUMIFS(Entries!E2:E27,Entries!D2:D27,"J4",Entries!C2:C27,"*Mas.*")</f>
        <v>0</v>
      </c>
      <c r="J15" s="8">
        <f>SUM(I15*'allotted times 1 trial'!B7)</f>
        <v>0</v>
      </c>
      <c r="K15" s="46">
        <f>SUMIFS(Entries!E2:E27,Entries!D2:D27,"J5",Entries!C2:C27,"*Mas.*")</f>
        <v>0</v>
      </c>
      <c r="L15" s="8">
        <f>SUM(K15*'allotted times 1 trial'!B7)</f>
        <v>0</v>
      </c>
      <c r="M15" s="46">
        <f>SUMIFS(Entries!E2:E27,Entries!D2:D27,"J6",Entries!C2:C27,"*Mas.*")</f>
        <v>0</v>
      </c>
      <c r="N15" s="8">
        <f>SUM(M15*'allotted times 1 trial'!B7)</f>
        <v>0</v>
      </c>
      <c r="O15" s="46">
        <f>SUMIFS(Entries!E2:E27,Entries!D2:D27,"J7",Entries!C2:C27,"*Mas.*")</f>
        <v>0</v>
      </c>
      <c r="P15" s="8">
        <f>SUM(O15*'allotted times 1 trial'!B7)</f>
        <v>0</v>
      </c>
      <c r="Q15" s="46">
        <f>SUMIFS(Entries!E2:E27,Entries!D2:D27,"J8",Entries!C2:C27,"*Mas.*")</f>
        <v>0</v>
      </c>
      <c r="R15" s="15">
        <f>SUM(Q15*'allotted times 1 trial'!B7)</f>
        <v>0</v>
      </c>
      <c r="S15" s="75" t="s">
        <v>22</v>
      </c>
    </row>
    <row r="16" spans="1:19" ht="15.75" thickBot="1" x14ac:dyDescent="0.3">
      <c r="A16" s="83"/>
      <c r="B16" s="12" t="s">
        <v>16</v>
      </c>
      <c r="C16" s="47">
        <f>SUMIFS(Entries!E2:E27,Entries!D2:D27,"J1",Entries!C2:C27,"*Detective*")</f>
        <v>0</v>
      </c>
      <c r="D16" s="13">
        <f>SUM(C16*'allotted times 1 trial'!B8)</f>
        <v>0</v>
      </c>
      <c r="E16" s="47">
        <f>SUMIFS(Entries!E2:E27,Entries!D2:D27,"J2",Entries!C2:C27,"*Detective*")</f>
        <v>0</v>
      </c>
      <c r="F16" s="13">
        <f>SUM(E16*'allotted times 1 trial'!B8)</f>
        <v>0</v>
      </c>
      <c r="G16" s="47">
        <f>SUMIFS(Entries!E2:E27,Entries!D2:D27,"J3",Entries!C2:C27,"*Detective*")</f>
        <v>0</v>
      </c>
      <c r="H16" s="13">
        <f>SUM(G16*'allotted times 1 trial'!B8)</f>
        <v>0</v>
      </c>
      <c r="I16" s="47">
        <f>SUMIFS(Entries!E2:E27,Entries!D2:D27,"J4",Entries!C2:C27,"*Detective*")</f>
        <v>0</v>
      </c>
      <c r="J16" s="13">
        <f>SUM(I16*'allotted times 1 trial'!B8)</f>
        <v>0</v>
      </c>
      <c r="K16" s="47">
        <f>SUMIFS(Entries!E2:E27,Entries!D2:D27,"J5",Entries!C2:C27,"*Detective*")</f>
        <v>0</v>
      </c>
      <c r="L16" s="13">
        <f>SUM(K16*'allotted times 1 trial'!B8)</f>
        <v>0</v>
      </c>
      <c r="M16" s="47">
        <f>SUMIFS(Entries!E2:E27,Entries!D2:D27,"J6",Entries!C2:C27,"*Detective*")</f>
        <v>0</v>
      </c>
      <c r="N16" s="13">
        <f>SUM(M16*'allotted times 1 trial'!B8)</f>
        <v>0</v>
      </c>
      <c r="O16" s="47">
        <f>SUMIFS(Entries!E2:E27,Entries!D2:D27,"J7",Entries!C2:C27,"*Detective*")</f>
        <v>0</v>
      </c>
      <c r="P16" s="13">
        <f>SUM(O16*'allotted times 1 trial'!B8)</f>
        <v>0</v>
      </c>
      <c r="Q16" s="47">
        <f>SUMIFS(Entries!E2:E27,Entries!D2:D27,"J8",Entries!C2:C27,"*Detective*")</f>
        <v>0</v>
      </c>
      <c r="R16" s="16">
        <f>SUM(Q16*'allotted times 1 trial'!B8)</f>
        <v>0</v>
      </c>
      <c r="S16" s="76"/>
    </row>
    <row r="17" spans="2:19" ht="15.75" thickBot="1" x14ac:dyDescent="0.3">
      <c r="S17" s="17">
        <f>SUM(C10:C16,E10:E16,G10:G16,I10:I16,K10:K16,M10:M16,O10:O16,Q10:Q16)</f>
        <v>0</v>
      </c>
    </row>
    <row r="18" spans="2:19" x14ac:dyDescent="0.25">
      <c r="B18" s="7" t="s">
        <v>21</v>
      </c>
      <c r="C18" s="82">
        <f>SUM(C10:C16)</f>
        <v>0</v>
      </c>
      <c r="D18" s="82"/>
      <c r="E18" s="82">
        <f>SUM(E10:E16)</f>
        <v>0</v>
      </c>
      <c r="F18" s="82"/>
      <c r="G18" s="82">
        <f>SUM(G10:G16)</f>
        <v>0</v>
      </c>
      <c r="H18" s="82"/>
      <c r="I18" s="82">
        <f>SUM(I10:I16)</f>
        <v>0</v>
      </c>
      <c r="J18" s="82"/>
      <c r="K18" s="82">
        <f>SUM(K10:K16)</f>
        <v>0</v>
      </c>
      <c r="L18" s="82"/>
      <c r="M18" s="82">
        <f>SUM(M10:M16)</f>
        <v>0</v>
      </c>
      <c r="N18" s="82"/>
      <c r="O18" s="82">
        <f>SUM(O10:O16)</f>
        <v>0</v>
      </c>
      <c r="P18" s="82"/>
      <c r="Q18" s="82">
        <f>SUM(Q10:Q16)</f>
        <v>0</v>
      </c>
      <c r="R18" s="82"/>
    </row>
  </sheetData>
  <sheetProtection sheet="1" formatColumns="0" formatRows="0"/>
  <mergeCells count="53">
    <mergeCell ref="M8:N8"/>
    <mergeCell ref="O8:P8"/>
    <mergeCell ref="Q8:R8"/>
    <mergeCell ref="C8:D8"/>
    <mergeCell ref="E8:F8"/>
    <mergeCell ref="G8:H8"/>
    <mergeCell ref="I8:J8"/>
    <mergeCell ref="K8:L8"/>
    <mergeCell ref="A4:A16"/>
    <mergeCell ref="H2:I2"/>
    <mergeCell ref="J2:Q2"/>
    <mergeCell ref="E2:F2"/>
    <mergeCell ref="M6:N6"/>
    <mergeCell ref="K5:L5"/>
    <mergeCell ref="O6:P6"/>
    <mergeCell ref="Q6:R6"/>
    <mergeCell ref="C7:D7"/>
    <mergeCell ref="E7:F7"/>
    <mergeCell ref="G7:H7"/>
    <mergeCell ref="I7:J7"/>
    <mergeCell ref="K7:L7"/>
    <mergeCell ref="M7:N7"/>
    <mergeCell ref="O7:P7"/>
    <mergeCell ref="Q7:R7"/>
    <mergeCell ref="M18:N18"/>
    <mergeCell ref="O18:P18"/>
    <mergeCell ref="Q18:R18"/>
    <mergeCell ref="C18:D18"/>
    <mergeCell ref="E18:F18"/>
    <mergeCell ref="G18:H18"/>
    <mergeCell ref="I18:J18"/>
    <mergeCell ref="K18:L18"/>
    <mergeCell ref="C6:D6"/>
    <mergeCell ref="E6:F6"/>
    <mergeCell ref="G6:H6"/>
    <mergeCell ref="I6:J6"/>
    <mergeCell ref="K6:L6"/>
    <mergeCell ref="S15:S16"/>
    <mergeCell ref="C4:D4"/>
    <mergeCell ref="E4:F4"/>
    <mergeCell ref="G4:H4"/>
    <mergeCell ref="I4:J4"/>
    <mergeCell ref="K4:L4"/>
    <mergeCell ref="M4:N4"/>
    <mergeCell ref="O4:P4"/>
    <mergeCell ref="Q4:R4"/>
    <mergeCell ref="M5:N5"/>
    <mergeCell ref="O5:P5"/>
    <mergeCell ref="Q5:R5"/>
    <mergeCell ref="C5:D5"/>
    <mergeCell ref="E5:F5"/>
    <mergeCell ref="G5:H5"/>
    <mergeCell ref="I5:J5"/>
  </mergeCells>
  <conditionalFormatting sqref="Q7:R7">
    <cfRule type="cellIs" dxfId="9" priority="1" operator="greaterThan">
      <formula>8</formula>
    </cfRule>
  </conditionalFormatting>
  <conditionalFormatting sqref="C7:D7">
    <cfRule type="cellIs" dxfId="8" priority="8" operator="greaterThan">
      <formula>8</formula>
    </cfRule>
  </conditionalFormatting>
  <conditionalFormatting sqref="E7:F7">
    <cfRule type="cellIs" dxfId="7" priority="7" operator="greaterThan">
      <formula>8</formula>
    </cfRule>
  </conditionalFormatting>
  <conditionalFormatting sqref="G7:H7">
    <cfRule type="cellIs" dxfId="6" priority="6" operator="greaterThan">
      <formula>8</formula>
    </cfRule>
  </conditionalFormatting>
  <conditionalFormatting sqref="I7:J7">
    <cfRule type="cellIs" dxfId="5" priority="5" operator="greaterThan">
      <formula>8</formula>
    </cfRule>
  </conditionalFormatting>
  <conditionalFormatting sqref="K7:L7">
    <cfRule type="cellIs" dxfId="4" priority="4" operator="greaterThan">
      <formula>8</formula>
    </cfRule>
  </conditionalFormatting>
  <conditionalFormatting sqref="M7:N7">
    <cfRule type="cellIs" dxfId="3" priority="3" operator="greaterThan">
      <formula>8</formula>
    </cfRule>
  </conditionalFormatting>
  <conditionalFormatting sqref="O7:P7">
    <cfRule type="cellIs" dxfId="2" priority="2" operator="greaterThan">
      <formula>8</formula>
    </cfRule>
  </conditionalFormatting>
  <pageMargins left="0.7" right="0.7" top="0.75" bottom="0.75" header="0.3" footer="0.3"/>
  <pageSetup scale="6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B90C-4B06-4088-9D4E-3782256CEAA2}">
  <sheetPr>
    <pageSetUpPr fitToPage="1"/>
  </sheetPr>
  <dimension ref="A2:S31"/>
  <sheetViews>
    <sheetView workbookViewId="0">
      <selection activeCell="G2" sqref="G2:R2"/>
    </sheetView>
  </sheetViews>
  <sheetFormatPr defaultRowHeight="15" x14ac:dyDescent="0.25"/>
  <cols>
    <col min="1" max="1" width="3.5703125" style="4" customWidth="1"/>
    <col min="2" max="2" width="14" style="4" customWidth="1"/>
    <col min="3" max="3" width="9.140625" style="4" customWidth="1"/>
    <col min="4" max="4" width="9.140625" style="4"/>
    <col min="5" max="5" width="9.140625" style="4" customWidth="1"/>
    <col min="6" max="6" width="9.140625" style="4"/>
    <col min="7" max="7" width="9.140625" style="4" customWidth="1"/>
    <col min="8" max="8" width="9.140625" style="4"/>
    <col min="9" max="9" width="9.140625" style="4" customWidth="1"/>
    <col min="10" max="10" width="9.140625" style="4"/>
    <col min="11" max="11" width="9.140625" style="4" customWidth="1"/>
    <col min="12" max="12" width="9.140625" style="4"/>
    <col min="13" max="13" width="9.140625" style="4" customWidth="1"/>
    <col min="14" max="14" width="9.140625" style="4"/>
    <col min="15" max="15" width="9.140625" style="4" customWidth="1"/>
    <col min="16" max="16" width="9.140625" style="4"/>
    <col min="17" max="17" width="9.140625" style="4" customWidth="1"/>
    <col min="18" max="18" width="9.140625" style="4"/>
    <col min="19" max="19" width="11" style="4" customWidth="1"/>
    <col min="20" max="16384" width="9.140625" style="4"/>
  </cols>
  <sheetData>
    <row r="2" spans="1:19" ht="18.75" x14ac:dyDescent="0.3">
      <c r="B2" s="56" t="s">
        <v>65</v>
      </c>
      <c r="C2" s="98"/>
      <c r="D2" s="98"/>
      <c r="E2" s="84" t="s">
        <v>66</v>
      </c>
      <c r="F2" s="84"/>
      <c r="G2" s="99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9" s="57" customFormat="1" ht="16.5" thickBot="1" x14ac:dyDescent="0.3">
      <c r="B3" s="58"/>
      <c r="C3" s="59"/>
      <c r="D3" s="59"/>
      <c r="E3" s="58"/>
      <c r="F3" s="58"/>
      <c r="G3" s="60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9" ht="15.75" customHeight="1" thickBot="1" x14ac:dyDescent="0.3">
      <c r="A4" s="93" t="str">
        <f>Entries!B2</f>
        <v>2019XXXXXX</v>
      </c>
      <c r="B4" s="23"/>
      <c r="C4" s="101" t="s">
        <v>0</v>
      </c>
      <c r="D4" s="101"/>
      <c r="E4" s="101" t="s">
        <v>1</v>
      </c>
      <c r="F4" s="101"/>
      <c r="G4" s="101" t="s">
        <v>2</v>
      </c>
      <c r="H4" s="101"/>
      <c r="I4" s="101" t="s">
        <v>3</v>
      </c>
      <c r="J4" s="101"/>
      <c r="K4" s="101" t="s">
        <v>4</v>
      </c>
      <c r="L4" s="101"/>
      <c r="M4" s="101" t="s">
        <v>5</v>
      </c>
      <c r="N4" s="101"/>
      <c r="O4" s="101" t="s">
        <v>6</v>
      </c>
      <c r="P4" s="101"/>
      <c r="Q4" s="101" t="s">
        <v>7</v>
      </c>
      <c r="R4" s="101"/>
    </row>
    <row r="5" spans="1:19" ht="15.75" thickBot="1" x14ac:dyDescent="0.3">
      <c r="A5" s="94"/>
      <c r="B5" s="15"/>
      <c r="C5" s="78" t="s">
        <v>52</v>
      </c>
      <c r="D5" s="79"/>
      <c r="E5" s="78" t="s">
        <v>52</v>
      </c>
      <c r="F5" s="79"/>
      <c r="G5" s="78" t="s">
        <v>52</v>
      </c>
      <c r="H5" s="79"/>
      <c r="I5" s="78" t="s">
        <v>52</v>
      </c>
      <c r="J5" s="79"/>
      <c r="K5" s="78" t="s">
        <v>52</v>
      </c>
      <c r="L5" s="79"/>
      <c r="M5" s="78" t="s">
        <v>52</v>
      </c>
      <c r="N5" s="79"/>
      <c r="O5" s="78" t="s">
        <v>52</v>
      </c>
      <c r="P5" s="79"/>
      <c r="Q5" s="78" t="s">
        <v>52</v>
      </c>
      <c r="R5" s="79"/>
    </row>
    <row r="6" spans="1:19" x14ac:dyDescent="0.25">
      <c r="A6" s="94"/>
      <c r="B6" s="6" t="s">
        <v>8</v>
      </c>
      <c r="C6" s="80">
        <f>SUM(C8:C8,D10:D16)</f>
        <v>60</v>
      </c>
      <c r="D6" s="81"/>
      <c r="E6" s="80">
        <f>SUM(E8:E8,F10:F16)</f>
        <v>60</v>
      </c>
      <c r="F6" s="81"/>
      <c r="G6" s="80">
        <f>SUM(G8:G8,H10:H16)</f>
        <v>60</v>
      </c>
      <c r="H6" s="81"/>
      <c r="I6" s="80">
        <f>SUM(I8:I8,J10:J16)</f>
        <v>60</v>
      </c>
      <c r="J6" s="81"/>
      <c r="K6" s="80">
        <f>SUM(K8:K8,L10:L16)</f>
        <v>60</v>
      </c>
      <c r="L6" s="81"/>
      <c r="M6" s="80">
        <f>SUM(M8:M8,N10:N16)</f>
        <v>60</v>
      </c>
      <c r="N6" s="81"/>
      <c r="O6" s="80">
        <f>SUM(O8:O8,P10:P16)</f>
        <v>60</v>
      </c>
      <c r="P6" s="81"/>
      <c r="Q6" s="80">
        <f>SUM(Q8:Q8,R10:R16)</f>
        <v>60</v>
      </c>
      <c r="R6" s="81"/>
    </row>
    <row r="7" spans="1:19" ht="15.75" thickBot="1" x14ac:dyDescent="0.3">
      <c r="A7" s="94"/>
      <c r="B7" s="9" t="s">
        <v>9</v>
      </c>
      <c r="C7" s="86">
        <f>+C6/60</f>
        <v>1</v>
      </c>
      <c r="D7" s="87"/>
      <c r="E7" s="86">
        <f>+E6/60</f>
        <v>1</v>
      </c>
      <c r="F7" s="87"/>
      <c r="G7" s="86">
        <f>+G6/60</f>
        <v>1</v>
      </c>
      <c r="H7" s="87"/>
      <c r="I7" s="86">
        <f>+I6/60</f>
        <v>1</v>
      </c>
      <c r="J7" s="87"/>
      <c r="K7" s="86">
        <f>+K6/60</f>
        <v>1</v>
      </c>
      <c r="L7" s="87"/>
      <c r="M7" s="86">
        <f>+M6/60</f>
        <v>1</v>
      </c>
      <c r="N7" s="87"/>
      <c r="O7" s="86">
        <f>+O6/60</f>
        <v>1</v>
      </c>
      <c r="P7" s="87"/>
      <c r="Q7" s="86">
        <f>+Q6/60</f>
        <v>1</v>
      </c>
      <c r="R7" s="87"/>
    </row>
    <row r="8" spans="1:19" ht="15.75" thickBot="1" x14ac:dyDescent="0.3">
      <c r="A8" s="94"/>
      <c r="B8" s="9" t="s">
        <v>19</v>
      </c>
      <c r="C8" s="88">
        <f>'allotted times 2 trials'!B1</f>
        <v>60</v>
      </c>
      <c r="D8" s="89"/>
      <c r="E8" s="88">
        <f>'allotted times 2 trials'!B1</f>
        <v>60</v>
      </c>
      <c r="F8" s="89"/>
      <c r="G8" s="88">
        <f>'allotted times 2 trials'!B1</f>
        <v>60</v>
      </c>
      <c r="H8" s="89"/>
      <c r="I8" s="88">
        <f>'allotted times 2 trials'!B1</f>
        <v>60</v>
      </c>
      <c r="J8" s="89"/>
      <c r="K8" s="88">
        <f>'allotted times 2 trials'!B1</f>
        <v>60</v>
      </c>
      <c r="L8" s="89"/>
      <c r="M8" s="88">
        <f>'allotted times 2 trials'!B1</f>
        <v>60</v>
      </c>
      <c r="N8" s="89"/>
      <c r="O8" s="88">
        <f>'allotted times 2 trials'!B1</f>
        <v>60</v>
      </c>
      <c r="P8" s="89"/>
      <c r="Q8" s="88">
        <f>'allotted times 2 trials'!B1</f>
        <v>60</v>
      </c>
      <c r="R8" s="89"/>
    </row>
    <row r="9" spans="1:19" x14ac:dyDescent="0.25">
      <c r="A9" s="94"/>
      <c r="B9" s="9"/>
      <c r="C9" s="10" t="s">
        <v>11</v>
      </c>
      <c r="D9" s="11" t="s">
        <v>10</v>
      </c>
      <c r="E9" s="10" t="s">
        <v>11</v>
      </c>
      <c r="F9" s="11" t="s">
        <v>10</v>
      </c>
      <c r="G9" s="10" t="s">
        <v>11</v>
      </c>
      <c r="H9" s="11" t="s">
        <v>10</v>
      </c>
      <c r="I9" s="10" t="s">
        <v>11</v>
      </c>
      <c r="J9" s="11" t="s">
        <v>10</v>
      </c>
      <c r="K9" s="10" t="s">
        <v>11</v>
      </c>
      <c r="L9" s="11" t="s">
        <v>10</v>
      </c>
      <c r="M9" s="10" t="s">
        <v>11</v>
      </c>
      <c r="N9" s="11" t="s">
        <v>10</v>
      </c>
      <c r="O9" s="10" t="s">
        <v>11</v>
      </c>
      <c r="P9" s="11" t="s">
        <v>10</v>
      </c>
      <c r="Q9" s="10" t="s">
        <v>11</v>
      </c>
      <c r="R9" s="11" t="s">
        <v>10</v>
      </c>
    </row>
    <row r="10" spans="1:19" x14ac:dyDescent="0.25">
      <c r="A10" s="94"/>
      <c r="B10" s="9" t="s">
        <v>12</v>
      </c>
      <c r="C10" s="50">
        <f>SUMIFS(Entries!E2:E27,Entries!D2:D27,"J1",Entries!C2:C27,"*Novice*")</f>
        <v>0</v>
      </c>
      <c r="D10" s="8">
        <f>SUM(C10*'allotted times 2 trials'!B2)</f>
        <v>0</v>
      </c>
      <c r="E10" s="46">
        <f>SUMIFS(Entries!E2:E27,Entries!D2:D27,"J2",Entries!C2:C27,"*Novice*")</f>
        <v>0</v>
      </c>
      <c r="F10" s="8">
        <f>SUM(E10*'allotted times 1 trial'!B2)</f>
        <v>0</v>
      </c>
      <c r="G10" s="46">
        <f>SUMIFS(Entries!E2:E27,Entries!D2:D27,"J3",Entries!C2:C27,"*Novice*")</f>
        <v>0</v>
      </c>
      <c r="H10" s="8">
        <f>SUM(G10*'allotted times 1 trial'!B2)</f>
        <v>0</v>
      </c>
      <c r="I10" s="46">
        <f>SUMIFS(Entries!E2:E27,Entries!D2:D27,"J4",Entries!C2:C27,"*Novice*")</f>
        <v>0</v>
      </c>
      <c r="J10" s="8">
        <f>SUM(I10*'allotted times 1 trial'!B2)</f>
        <v>0</v>
      </c>
      <c r="K10" s="46">
        <f>SUMIFS(Entries!E2:E27,Entries!D2:D27,"J5",Entries!C2:C27,"*Novice*")</f>
        <v>0</v>
      </c>
      <c r="L10" s="8">
        <f>SUM(K10*'allotted times 1 trial'!B2)</f>
        <v>0</v>
      </c>
      <c r="M10" s="46">
        <f>SUMIFS(Entries!E2:E27,Entries!D2:D27,"J6",Entries!C2:C27,"*Novice*")</f>
        <v>0</v>
      </c>
      <c r="N10" s="8">
        <f>SUM(M10*'allotted times 1 trial'!B2)</f>
        <v>0</v>
      </c>
      <c r="O10" s="46">
        <f>SUMIFS(Entries!E2:E27,Entries!D2:D27,"J7",Entries!C2:C27,"*Novice*")</f>
        <v>0</v>
      </c>
      <c r="P10" s="8">
        <f>SUM(O10*'allotted times 1 trial'!B2)</f>
        <v>0</v>
      </c>
      <c r="Q10" s="46">
        <f>SUMIFS(Entries!E2:E27,Entries!D2:D27,"J8",Entries!C2:C27,"*Novice*")</f>
        <v>0</v>
      </c>
      <c r="R10" s="8">
        <f>SUM(Q10*'allotted times 1 trial'!B2)</f>
        <v>0</v>
      </c>
    </row>
    <row r="11" spans="1:19" x14ac:dyDescent="0.25">
      <c r="A11" s="94"/>
      <c r="B11" s="9" t="s">
        <v>13</v>
      </c>
      <c r="C11" s="46">
        <f>SUMIFS(Entries!E2:E27,Entries!D2:D27,"J1",Entries!C2:C27,"*Advanced*")</f>
        <v>0</v>
      </c>
      <c r="D11" s="8">
        <f>SUM(C11*'allotted times 1 trial'!B3)</f>
        <v>0</v>
      </c>
      <c r="E11" s="46">
        <f>SUMIFS(Entries!E2:E27,Entries!D2:D27,"J2",Entries!C2:C27,"*Advanced*")</f>
        <v>0</v>
      </c>
      <c r="F11" s="8">
        <f>SUM(E11*'allotted times 1 trial'!B3)</f>
        <v>0</v>
      </c>
      <c r="G11" s="46">
        <f>SUMIFS(Entries!E2:E27,Entries!D2:D27,"J3",Entries!C2:C27,"*Advanced*")</f>
        <v>0</v>
      </c>
      <c r="H11" s="8">
        <f>SUM(G11*'allotted times 1 trial'!B3)</f>
        <v>0</v>
      </c>
      <c r="I11" s="46">
        <f>SUMIFS(Entries!E2:E27,Entries!D2:D27,"J4",Entries!C2:C27,"*Advanced*")</f>
        <v>0</v>
      </c>
      <c r="J11" s="8">
        <f>SUM(I11*'allotted times 1 trial'!B3)</f>
        <v>0</v>
      </c>
      <c r="K11" s="46">
        <f>SUMIFS(Entries!E2:E27,Entries!D2:D27,"J5",Entries!C2:C27,"*Advanced*")</f>
        <v>0</v>
      </c>
      <c r="L11" s="8">
        <f>SUM(K11*'allotted times 1 trial'!B3)</f>
        <v>0</v>
      </c>
      <c r="M11" s="46">
        <f>SUMIFS(Entries!E2:E27,Entries!D2:D27,"J6",Entries!C2:C27,"*Advanced*")</f>
        <v>0</v>
      </c>
      <c r="N11" s="8">
        <f>SUM(M11*'allotted times 1 trial'!B3)</f>
        <v>0</v>
      </c>
      <c r="O11" s="46">
        <f>SUMIFS(Entries!E2:E27,Entries!D2:D27,"J7",Entries!C2:C27,"*Advanced*")</f>
        <v>0</v>
      </c>
      <c r="P11" s="8">
        <f>SUM(O11*'allotted times 1 trial'!B3)</f>
        <v>0</v>
      </c>
      <c r="Q11" s="46">
        <f>SUMIFS(Entries!E2:E27,Entries!D2:D27,"J8",Entries!C2:C27,"*Advanced*")</f>
        <v>0</v>
      </c>
      <c r="R11" s="8">
        <f>SUM(Q11*'allotted times 1 trial'!B3)</f>
        <v>0</v>
      </c>
    </row>
    <row r="12" spans="1:19" x14ac:dyDescent="0.25">
      <c r="A12" s="94"/>
      <c r="B12" s="9" t="s">
        <v>14</v>
      </c>
      <c r="C12" s="46">
        <f>SUMIFS(Entries!E2:E27,Entries!D2:D27,"J1",Entries!C2:C27,"*Excellent*")</f>
        <v>0</v>
      </c>
      <c r="D12" s="8">
        <f>SUM(C12*'allotted times 1 trial'!B4)</f>
        <v>0</v>
      </c>
      <c r="E12" s="46">
        <f>SUMIFS(Entries!E2:E27,Entries!D2:D27,"J2",Entries!C2:C27,"*Excellent*")</f>
        <v>0</v>
      </c>
      <c r="F12" s="8">
        <f>SUM(E12*'allotted times 1 trial'!B4)</f>
        <v>0</v>
      </c>
      <c r="G12" s="46">
        <f>SUMIFS(Entries!E2:E27,Entries!D2:D27,"J3",Entries!C2:C27,"*Excellent*")</f>
        <v>0</v>
      </c>
      <c r="H12" s="8">
        <f>SUM(G12*'allotted times 1 trial'!B4)</f>
        <v>0</v>
      </c>
      <c r="I12" s="46">
        <f>SUMIFS(Entries!E2:E27,Entries!D2:D27,"J4",Entries!C2:C27,"*Excellent*")</f>
        <v>0</v>
      </c>
      <c r="J12" s="8">
        <f>SUM(I12*'allotted times 1 trial'!B4)</f>
        <v>0</v>
      </c>
      <c r="K12" s="46">
        <f>SUMIFS(Entries!E2:E27,Entries!D2:D27,"J5",Entries!C2:C27,"*Excellent*")</f>
        <v>0</v>
      </c>
      <c r="L12" s="8">
        <f>SUM(K12*'allotted times 1 trial'!B4)</f>
        <v>0</v>
      </c>
      <c r="M12" s="46">
        <f>SUMIFS(Entries!E2:E27,Entries!D2:D27,"J6",Entries!C2:C27,"*Excellent*")</f>
        <v>0</v>
      </c>
      <c r="N12" s="8">
        <f>SUM(M12*'allotted times 1 trial'!B4)</f>
        <v>0</v>
      </c>
      <c r="O12" s="46">
        <f>SUMIFS(Entries!E2:E27,Entries!D2:D27,"J7",Entries!C2:C27,"*Excellent*")</f>
        <v>0</v>
      </c>
      <c r="P12" s="8">
        <f>SUM(O12*'allotted times 1 trial'!B4)</f>
        <v>0</v>
      </c>
      <c r="Q12" s="46">
        <f>SUMIFS(Entries!E2:E27,Entries!D2:D27,"J8",Entries!C2:C27,"*Excellent*")</f>
        <v>0</v>
      </c>
      <c r="R12" s="8">
        <f>SUM(Q12*'allotted times 1 trial'!B4)</f>
        <v>0</v>
      </c>
    </row>
    <row r="13" spans="1:19" x14ac:dyDescent="0.25">
      <c r="A13" s="94"/>
      <c r="B13" s="9" t="s">
        <v>17</v>
      </c>
      <c r="C13" s="46">
        <f>SUMIFS(Entries!E2:E27,Entries!D2:D27,"J1",Entries!C2:C27,"*Exc.*")</f>
        <v>0</v>
      </c>
      <c r="D13" s="8">
        <f>SUM(C13*'allotted times 1 trial'!B5)</f>
        <v>0</v>
      </c>
      <c r="E13" s="46">
        <f>SUMIFS(Entries!E2:E27,Entries!D2:D27,"J2",Entries!C2:C27,"*Exc.*")</f>
        <v>0</v>
      </c>
      <c r="F13" s="8">
        <f>SUM(E13*'allotted times 1 trial'!B5)</f>
        <v>0</v>
      </c>
      <c r="G13" s="46">
        <f>SUMIFS(Entries!E2:E27,Entries!D2:D27,"J3",Entries!C2:C27,"*Exc.*")</f>
        <v>0</v>
      </c>
      <c r="H13" s="8">
        <f>SUM(G13*'allotted times 1 trial'!B5)</f>
        <v>0</v>
      </c>
      <c r="I13" s="46">
        <f>SUMIFS(Entries!E2:E27,Entries!D2:D27,"J4",Entries!C2:C27,"*Exc.*")</f>
        <v>0</v>
      </c>
      <c r="J13" s="8">
        <f>SUM(I13*'allotted times 1 trial'!B5)</f>
        <v>0</v>
      </c>
      <c r="K13" s="46">
        <f>SUMIFS(Entries!E2:E27,Entries!D2:D27,"J5",Entries!C2:C27,"*Exc.*")</f>
        <v>0</v>
      </c>
      <c r="L13" s="8">
        <f>SUM(K13*'allotted times 1 trial'!B5)</f>
        <v>0</v>
      </c>
      <c r="M13" s="46">
        <f>SUMIFS(Entries!E2:E27,Entries!D2:D27,"J6",Entries!C2:C27,"*Exc.*")</f>
        <v>0</v>
      </c>
      <c r="N13" s="8">
        <f>SUM(M13*'allotted times 1 trial'!B5)</f>
        <v>0</v>
      </c>
      <c r="O13" s="46">
        <f>SUMIFS(Entries!E2:E27,Entries!D2:D27,"J7",Entries!C2:C27,"*Exc.*")</f>
        <v>0</v>
      </c>
      <c r="P13" s="8">
        <f>SUM(O13*'allotted times 1 trial'!B5)</f>
        <v>0</v>
      </c>
      <c r="Q13" s="46">
        <f>SUMIFS(Entries!E2:E27,Entries!D2:D27,"J8",Entries!C2:C27,"*Exc.*")</f>
        <v>0</v>
      </c>
      <c r="R13" s="8">
        <f>SUM(Q13*'allotted times 1 trial'!B5)</f>
        <v>0</v>
      </c>
    </row>
    <row r="14" spans="1:19" ht="15" customHeight="1" thickBot="1" x14ac:dyDescent="0.3">
      <c r="A14" s="94"/>
      <c r="B14" s="9" t="s">
        <v>15</v>
      </c>
      <c r="C14" s="46">
        <f>SUMIFS(Entries!E2:E27,Entries!D2:D27,"J1",Entries!C2:C27,"*Master*")</f>
        <v>0</v>
      </c>
      <c r="D14" s="8">
        <f>SUM(C14*'allotted times 1 trial'!B6)</f>
        <v>0</v>
      </c>
      <c r="E14" s="46">
        <f>SUMIFS(Entries!E2:E27,Entries!D2:D27,"J2",Entries!C2:C27,"*Master*")</f>
        <v>0</v>
      </c>
      <c r="F14" s="8">
        <f>SUM(E14*'allotted times 1 trial'!B6)</f>
        <v>0</v>
      </c>
      <c r="G14" s="46">
        <f>SUMIFS(Entries!E2:E27,Entries!D2:D27,"J3",Entries!C2:C27,"*Master*")</f>
        <v>0</v>
      </c>
      <c r="H14" s="8">
        <f>SUM(G14*'allotted times 1 trial'!B6)</f>
        <v>0</v>
      </c>
      <c r="I14" s="46">
        <f>SUMIFS(Entries!E2:E27,Entries!D2:D27,"J4",Entries!C2:C27,"*Master*")</f>
        <v>0</v>
      </c>
      <c r="J14" s="8">
        <f>SUM(I14*'allotted times 1 trial'!B6)</f>
        <v>0</v>
      </c>
      <c r="K14" s="46">
        <f>SUMIFS(Entries!E2:E27,Entries!D2:D27,"J5",Entries!C2:C27,"*Master*")</f>
        <v>0</v>
      </c>
      <c r="L14" s="8">
        <f>SUM(K14*'allotted times 1 trial'!B6)</f>
        <v>0</v>
      </c>
      <c r="M14" s="46">
        <f>SUMIFS(Entries!E2:E27,Entries!D2:D27,"J6",Entries!C2:C27,"*Master*")</f>
        <v>0</v>
      </c>
      <c r="N14" s="8">
        <f>SUM(M14*'allotted times 1 trial'!B6)</f>
        <v>0</v>
      </c>
      <c r="O14" s="46">
        <f>SUMIFS(Entries!E2:E27,Entries!D2:D27,"J7",Entries!C2:C27,"*Master*")</f>
        <v>0</v>
      </c>
      <c r="P14" s="8">
        <f>SUM(O14*'allotted times 1 trial'!B6)</f>
        <v>0</v>
      </c>
      <c r="Q14" s="46">
        <f>SUMIFS(Entries!E2:E27,Entries!D2:D27,"J8",Entries!C2:C27,"*Master*")</f>
        <v>0</v>
      </c>
      <c r="R14" s="8">
        <f>SUM(Q14*'allotted times 1 trial'!B6)</f>
        <v>0</v>
      </c>
    </row>
    <row r="15" spans="1:19" ht="15" customHeight="1" x14ac:dyDescent="0.25">
      <c r="A15" s="94"/>
      <c r="B15" s="9" t="s">
        <v>18</v>
      </c>
      <c r="C15" s="46">
        <f>SUMIFS(Entries!E2:E27,Entries!D2:D27,"J1",Entries!C2:C27,"*Mas.*")</f>
        <v>0</v>
      </c>
      <c r="D15" s="8">
        <f>SUM(C15*'allotted times 1 trial'!B7)</f>
        <v>0</v>
      </c>
      <c r="E15" s="46">
        <f>SUMIFS(Entries!E2:E27,Entries!D2:D27,"J2",Entries!C2:C27,"*Mas.*")</f>
        <v>0</v>
      </c>
      <c r="F15" s="8">
        <f>SUM(E15*'allotted times 1 trial'!B7)</f>
        <v>0</v>
      </c>
      <c r="G15" s="46">
        <f>SUMIFS(Entries!E2:E27,Entries!D2:D27,"J3",Entries!C2:C27,"*Mas.*")</f>
        <v>0</v>
      </c>
      <c r="H15" s="8">
        <f>SUM(G15*'allotted times 1 trial'!B7)</f>
        <v>0</v>
      </c>
      <c r="I15" s="46">
        <f>SUMIFS(Entries!E2:E27,Entries!D2:D27,"J4",Entries!C2:C27,"*Mas.*")</f>
        <v>0</v>
      </c>
      <c r="J15" s="8">
        <f>SUM(I15*'allotted times 1 trial'!B7)</f>
        <v>0</v>
      </c>
      <c r="K15" s="46">
        <f>SUMIFS(Entries!E2:E27,Entries!D2:D27,"J5",Entries!C2:C27,"*Mas.*")</f>
        <v>0</v>
      </c>
      <c r="L15" s="8">
        <f>SUM(K15*'allotted times 1 trial'!B7)</f>
        <v>0</v>
      </c>
      <c r="M15" s="46">
        <f>SUMIFS(Entries!E2:E27,Entries!D2:D27,"J6",Entries!C2:C27,"*Mas.*")</f>
        <v>0</v>
      </c>
      <c r="N15" s="8">
        <f>SUM(M15*'allotted times 1 trial'!B7)</f>
        <v>0</v>
      </c>
      <c r="O15" s="46">
        <f>SUMIFS(Entries!E2:E27,Entries!D2:D27,"J7",Entries!C2:C27,"*Mas.*")</f>
        <v>0</v>
      </c>
      <c r="P15" s="8">
        <f>SUM(O15*'allotted times 1 trial'!B7)</f>
        <v>0</v>
      </c>
      <c r="Q15" s="46">
        <f>SUMIFS(Entries!E2:E27,Entries!D2:D27,"J8",Entries!C2:C27,"*Mas.*")</f>
        <v>0</v>
      </c>
      <c r="R15" s="15">
        <f>SUM(Q15*'allotted times 1 trial'!B7)</f>
        <v>0</v>
      </c>
      <c r="S15" s="90" t="s">
        <v>23</v>
      </c>
    </row>
    <row r="16" spans="1:19" ht="15.75" thickBot="1" x14ac:dyDescent="0.3">
      <c r="A16" s="95"/>
      <c r="B16" s="24" t="s">
        <v>16</v>
      </c>
      <c r="C16" s="47">
        <f>SUMIFS(Entries!E2:E27,Entries!D2:D27,"J1",Entries!C2:C27,"*Detective*")</f>
        <v>0</v>
      </c>
      <c r="D16" s="13">
        <f>SUM(C16*'allotted times 1 trial'!B8)</f>
        <v>0</v>
      </c>
      <c r="E16" s="47">
        <f>SUMIFS(Entries!E2:E27,Entries!D2:D27,"J2",Entries!C2:C27,"*Detective*")</f>
        <v>0</v>
      </c>
      <c r="F16" s="13">
        <f>SUM(E16*'allotted times 1 trial'!B8)</f>
        <v>0</v>
      </c>
      <c r="G16" s="47">
        <f>SUMIFS(Entries!E2:E27,Entries!D2:D27,"J3",Entries!C2:C27,"*Detective*")</f>
        <v>0</v>
      </c>
      <c r="H16" s="13">
        <f>SUM(G16*'allotted times 1 trial'!B8)</f>
        <v>0</v>
      </c>
      <c r="I16" s="47">
        <f>SUMIFS(Entries!E2:E27,Entries!D2:D27,"J4",Entries!C2:C27,"*Detective*")</f>
        <v>0</v>
      </c>
      <c r="J16" s="13">
        <f>SUM(I16*'allotted times 1 trial'!B8)</f>
        <v>0</v>
      </c>
      <c r="K16" s="47">
        <f>SUMIFS(Entries!E2:E27,Entries!D2:D27,"J5",Entries!C2:C27,"*Detective*")</f>
        <v>0</v>
      </c>
      <c r="L16" s="13">
        <f>SUM(K16*'allotted times 1 trial'!B8)</f>
        <v>0</v>
      </c>
      <c r="M16" s="47">
        <f>SUMIFS(Entries!E2:E27,Entries!D2:D27,"J6",Entries!C2:C27,"*Detective*")</f>
        <v>0</v>
      </c>
      <c r="N16" s="13">
        <f>SUM(M16*'allotted times 1 trial'!B8)</f>
        <v>0</v>
      </c>
      <c r="O16" s="47">
        <f>SUMIFS(Entries!E2:E27,Entries!D2:D27,"J7",Entries!C2:C27,"*Detective*")</f>
        <v>0</v>
      </c>
      <c r="P16" s="13">
        <f>SUM(O16*'allotted times 1 trial'!B8)</f>
        <v>0</v>
      </c>
      <c r="Q16" s="47">
        <f>SUMIFS(Entries!E2:E27,Entries!D2:D27,"J8",Entries!C2:C27,"*Detective*")</f>
        <v>0</v>
      </c>
      <c r="R16" s="16">
        <f>SUM(Q16*'allotted times 1 trial'!B8)</f>
        <v>0</v>
      </c>
      <c r="S16" s="91"/>
    </row>
    <row r="17" spans="1:19" ht="15.75" thickBot="1" x14ac:dyDescent="0.3">
      <c r="A17" s="96" t="str">
        <f>Entries!B28</f>
        <v>2019XXXXXX</v>
      </c>
      <c r="B17" s="23"/>
      <c r="C17" s="102" t="s">
        <v>0</v>
      </c>
      <c r="D17" s="102"/>
      <c r="E17" s="102" t="s">
        <v>1</v>
      </c>
      <c r="F17" s="102"/>
      <c r="G17" s="102" t="s">
        <v>2</v>
      </c>
      <c r="H17" s="102"/>
      <c r="I17" s="102" t="s">
        <v>3</v>
      </c>
      <c r="J17" s="102"/>
      <c r="K17" s="102" t="s">
        <v>4</v>
      </c>
      <c r="L17" s="102"/>
      <c r="M17" s="102" t="s">
        <v>5</v>
      </c>
      <c r="N17" s="102"/>
      <c r="O17" s="102" t="s">
        <v>6</v>
      </c>
      <c r="P17" s="102"/>
      <c r="Q17" s="102" t="s">
        <v>7</v>
      </c>
      <c r="R17" s="103"/>
      <c r="S17" s="17">
        <f>SUM(C10:C16,E10:E16,G10:G16,I10:I16,K10:K16,M10:M16,O10:O16,Q10:Q16)</f>
        <v>0</v>
      </c>
    </row>
    <row r="18" spans="1:19" ht="15.75" thickBot="1" x14ac:dyDescent="0.3">
      <c r="A18" s="97"/>
      <c r="B18" s="15"/>
      <c r="C18" s="78" t="str">
        <f>C5</f>
        <v>Name</v>
      </c>
      <c r="D18" s="79"/>
      <c r="E18" s="78" t="str">
        <f>E5</f>
        <v>Name</v>
      </c>
      <c r="F18" s="79"/>
      <c r="G18" s="78" t="str">
        <f>G5</f>
        <v>Name</v>
      </c>
      <c r="H18" s="79"/>
      <c r="I18" s="78" t="str">
        <f>I5</f>
        <v>Name</v>
      </c>
      <c r="J18" s="79"/>
      <c r="K18" s="78" t="str">
        <f>K5</f>
        <v>Name</v>
      </c>
      <c r="L18" s="79"/>
      <c r="M18" s="78" t="str">
        <f>M5</f>
        <v>Name</v>
      </c>
      <c r="N18" s="79"/>
      <c r="O18" s="78" t="str">
        <f>O5</f>
        <v>Name</v>
      </c>
      <c r="P18" s="79"/>
      <c r="Q18" s="78" t="str">
        <f>Q5</f>
        <v>Name</v>
      </c>
      <c r="R18" s="79"/>
    </row>
    <row r="19" spans="1:19" x14ac:dyDescent="0.25">
      <c r="A19" s="97"/>
      <c r="B19" s="6" t="s">
        <v>8</v>
      </c>
      <c r="C19" s="80">
        <f>SUM(C21:C21,D23:D29)</f>
        <v>60</v>
      </c>
      <c r="D19" s="81"/>
      <c r="E19" s="80">
        <f>SUM(E21:E21,F23:F29)</f>
        <v>60</v>
      </c>
      <c r="F19" s="81"/>
      <c r="G19" s="80">
        <f>SUM(G21:G21,H23:H29)</f>
        <v>60</v>
      </c>
      <c r="H19" s="81"/>
      <c r="I19" s="80">
        <f>SUM(I21:I21,J23:J29)</f>
        <v>60</v>
      </c>
      <c r="J19" s="81"/>
      <c r="K19" s="80">
        <f>SUM(K21:K21,L23:L29)</f>
        <v>60</v>
      </c>
      <c r="L19" s="81"/>
      <c r="M19" s="80">
        <f>SUM(M21:M21,N23:N29)</f>
        <v>60</v>
      </c>
      <c r="N19" s="81"/>
      <c r="O19" s="80">
        <f>SUM(O21:O21,P23:P29)</f>
        <v>60</v>
      </c>
      <c r="P19" s="81"/>
      <c r="Q19" s="80">
        <f>SUM(Q21:Q21,R23:R29)</f>
        <v>60</v>
      </c>
      <c r="R19" s="81"/>
    </row>
    <row r="20" spans="1:19" ht="15.75" thickBot="1" x14ac:dyDescent="0.3">
      <c r="A20" s="97"/>
      <c r="B20" s="9" t="s">
        <v>9</v>
      </c>
      <c r="C20" s="86">
        <f>+C19/60</f>
        <v>1</v>
      </c>
      <c r="D20" s="87"/>
      <c r="E20" s="86">
        <f>+E19/60</f>
        <v>1</v>
      </c>
      <c r="F20" s="87"/>
      <c r="G20" s="86">
        <f>+G19/60</f>
        <v>1</v>
      </c>
      <c r="H20" s="87"/>
      <c r="I20" s="86">
        <f>+I19/60</f>
        <v>1</v>
      </c>
      <c r="J20" s="87"/>
      <c r="K20" s="86">
        <f>+K19/60</f>
        <v>1</v>
      </c>
      <c r="L20" s="87"/>
      <c r="M20" s="86">
        <f>+M19/60</f>
        <v>1</v>
      </c>
      <c r="N20" s="87"/>
      <c r="O20" s="86">
        <f>+O19/60</f>
        <v>1</v>
      </c>
      <c r="P20" s="87"/>
      <c r="Q20" s="86">
        <f>+Q19/60</f>
        <v>1</v>
      </c>
      <c r="R20" s="87"/>
    </row>
    <row r="21" spans="1:19" ht="15.75" thickBot="1" x14ac:dyDescent="0.3">
      <c r="A21" s="97"/>
      <c r="B21" s="9" t="s">
        <v>19</v>
      </c>
      <c r="C21" s="88">
        <f>'allotted times 2 trials'!B1</f>
        <v>60</v>
      </c>
      <c r="D21" s="89"/>
      <c r="E21" s="88">
        <f>'allotted times 2 trials'!B1</f>
        <v>60</v>
      </c>
      <c r="F21" s="89"/>
      <c r="G21" s="88">
        <f>'allotted times 2 trials'!B1</f>
        <v>60</v>
      </c>
      <c r="H21" s="89"/>
      <c r="I21" s="88">
        <f>'allotted times 2 trials'!B1</f>
        <v>60</v>
      </c>
      <c r="J21" s="89"/>
      <c r="K21" s="88">
        <f>'allotted times 2 trials'!B1</f>
        <v>60</v>
      </c>
      <c r="L21" s="89"/>
      <c r="M21" s="88">
        <f>'allotted times 2 trials'!B1</f>
        <v>60</v>
      </c>
      <c r="N21" s="89"/>
      <c r="O21" s="88">
        <f>'allotted times 2 trials'!B1</f>
        <v>60</v>
      </c>
      <c r="P21" s="89"/>
      <c r="Q21" s="88">
        <f>'allotted times 2 trials'!B1</f>
        <v>60</v>
      </c>
      <c r="R21" s="89"/>
    </row>
    <row r="22" spans="1:19" x14ac:dyDescent="0.25">
      <c r="A22" s="97"/>
      <c r="B22" s="9"/>
      <c r="C22" s="10" t="s">
        <v>11</v>
      </c>
      <c r="D22" s="11" t="s">
        <v>10</v>
      </c>
      <c r="E22" s="10" t="s">
        <v>11</v>
      </c>
      <c r="F22" s="11" t="s">
        <v>10</v>
      </c>
      <c r="G22" s="10" t="s">
        <v>11</v>
      </c>
      <c r="H22" s="11" t="s">
        <v>10</v>
      </c>
      <c r="I22" s="10" t="s">
        <v>11</v>
      </c>
      <c r="J22" s="11" t="s">
        <v>10</v>
      </c>
      <c r="K22" s="10" t="s">
        <v>11</v>
      </c>
      <c r="L22" s="11" t="s">
        <v>10</v>
      </c>
      <c r="M22" s="10" t="s">
        <v>11</v>
      </c>
      <c r="N22" s="11" t="s">
        <v>10</v>
      </c>
      <c r="O22" s="10" t="s">
        <v>11</v>
      </c>
      <c r="P22" s="11" t="s">
        <v>10</v>
      </c>
      <c r="Q22" s="10" t="s">
        <v>11</v>
      </c>
      <c r="R22" s="11" t="s">
        <v>10</v>
      </c>
    </row>
    <row r="23" spans="1:19" x14ac:dyDescent="0.25">
      <c r="A23" s="97"/>
      <c r="B23" s="9" t="s">
        <v>12</v>
      </c>
      <c r="C23" s="48">
        <f>SUMIFS(Entries!E28:E53,Entries!D28:D53,"J1",Entries!C28:C53,"*Novice*")</f>
        <v>0</v>
      </c>
      <c r="D23" s="8">
        <f>SUM(C23*'allotted times 2 trials'!B2)</f>
        <v>0</v>
      </c>
      <c r="E23" s="48">
        <f>SUMIFS(Entries!E28:E53,Entries!D28:D53,"J2",Entries!C28:C53,"*Novice*")</f>
        <v>0</v>
      </c>
      <c r="F23" s="8">
        <f>SUM(E23*'allotted times 2 trials'!B2)</f>
        <v>0</v>
      </c>
      <c r="G23" s="48">
        <f>SUMIFS(Entries!E28:E53,Entries!D28:D53,"J3",Entries!C28:C53,"*Novice*")</f>
        <v>0</v>
      </c>
      <c r="H23" s="8">
        <f>SUM(G23*'allotted times 2 trials'!B2)</f>
        <v>0</v>
      </c>
      <c r="I23" s="48">
        <f>SUMIFS(Entries!E28:E53,Entries!D28:D53,"J4",Entries!C28:C53,"*Novice*")</f>
        <v>0</v>
      </c>
      <c r="J23" s="8">
        <f>SUM(I23*'allotted times 2 trials'!B2)</f>
        <v>0</v>
      </c>
      <c r="K23" s="48">
        <f>SUMIFS(Entries!E28:E53,Entries!D28:D53,"J5",Entries!C28:C53,"*Novice*")</f>
        <v>0</v>
      </c>
      <c r="L23" s="8">
        <f>SUM(K23*'allotted times 2 trials'!B2)</f>
        <v>0</v>
      </c>
      <c r="M23" s="48">
        <f>SUMIFS(Entries!E28:E53,Entries!D28:D53,"J6",Entries!C28:C53,"*Novice*")</f>
        <v>0</v>
      </c>
      <c r="N23" s="8">
        <f>SUM(M23*'allotted times 2 trials'!B2)</f>
        <v>0</v>
      </c>
      <c r="O23" s="48">
        <f>SUMIFS(Entries!E28:E53,Entries!D28:D53,"J7",Entries!C28:C53,"*Novice*")</f>
        <v>0</v>
      </c>
      <c r="P23" s="8">
        <f>SUM(O23*'allotted times 2 trials'!B2)</f>
        <v>0</v>
      </c>
      <c r="Q23" s="48">
        <f>SUMIFS(Entries!E28:E53,Entries!D28:D53,"J8",Entries!C28:C53,"*Novice*")</f>
        <v>0</v>
      </c>
      <c r="R23" s="8">
        <f>SUM(Q23*'allotted times 2 trials'!B2)</f>
        <v>0</v>
      </c>
    </row>
    <row r="24" spans="1:19" x14ac:dyDescent="0.25">
      <c r="A24" s="97"/>
      <c r="B24" s="9" t="s">
        <v>13</v>
      </c>
      <c r="C24" s="48">
        <f>SUMIFS(Entries!E28:E53,Entries!D28:D53,"J1",Entries!C28:C53,"*Advanced*")</f>
        <v>0</v>
      </c>
      <c r="D24" s="8">
        <f>SUM(C24*'allotted times 2 trials'!B3)</f>
        <v>0</v>
      </c>
      <c r="E24" s="48">
        <f>SUMIFS(Entries!E28:E53,Entries!D28:D53,"J2",Entries!C28:C53,"*Advanced*")</f>
        <v>0</v>
      </c>
      <c r="F24" s="8">
        <f>SUM(E24*'allotted times 2 trials'!B3)</f>
        <v>0</v>
      </c>
      <c r="G24" s="48">
        <f>SUMIFS(Entries!E28:E53,Entries!D28:D53,"J3",Entries!C28:C53,"*Advanced*")</f>
        <v>0</v>
      </c>
      <c r="H24" s="8">
        <f>SUM(G24*'allotted times 2 trials'!B3)</f>
        <v>0</v>
      </c>
      <c r="I24" s="48">
        <f>SUMIFS(Entries!E28:E53,Entries!D28:D53,"J4",Entries!C28:C53,"*Advanced*")</f>
        <v>0</v>
      </c>
      <c r="J24" s="8">
        <f>SUM(I24*'allotted times 2 trials'!B3)</f>
        <v>0</v>
      </c>
      <c r="K24" s="48">
        <f>SUMIFS(Entries!E28:E53,Entries!D28:D53,"J5",Entries!C28:C53,"*Advanced*")</f>
        <v>0</v>
      </c>
      <c r="L24" s="8">
        <f>SUM(K24*'allotted times 2 trials'!B3)</f>
        <v>0</v>
      </c>
      <c r="M24" s="48">
        <f>SUMIFS(Entries!E28:E53,Entries!D28:D53,"J6",Entries!C28:C53,"*Advanced*")</f>
        <v>0</v>
      </c>
      <c r="N24" s="8">
        <f>SUM(M24*'allotted times 2 trials'!B3)</f>
        <v>0</v>
      </c>
      <c r="O24" s="48">
        <f>SUMIFS(Entries!E28:E53,Entries!D28:D53,"J7",Entries!C28:C53,"*Advanced*")</f>
        <v>0</v>
      </c>
      <c r="P24" s="8">
        <f>SUM(O24*'allotted times 2 trials'!B3)</f>
        <v>0</v>
      </c>
      <c r="Q24" s="48">
        <f>SUMIFS(Entries!E28:E53,Entries!D28:D53,"J8",Entries!C28:C53,"*Advanced*")</f>
        <v>0</v>
      </c>
      <c r="R24" s="8">
        <f>SUM(Q24*'allotted times 2 trials'!B3)</f>
        <v>0</v>
      </c>
    </row>
    <row r="25" spans="1:19" x14ac:dyDescent="0.25">
      <c r="A25" s="97"/>
      <c r="B25" s="9" t="s">
        <v>14</v>
      </c>
      <c r="C25" s="48">
        <f>SUMIFS(Entries!E28:E53,Entries!D28:D53,"J1",Entries!C28:C53,"*Excellent*")</f>
        <v>0</v>
      </c>
      <c r="D25" s="8">
        <f>SUM(C25*'allotted times 2 trials'!B4)</f>
        <v>0</v>
      </c>
      <c r="E25" s="48">
        <f>SUMIFS(Entries!E28:E53,Entries!D28:D53,"J2",Entries!C28:C53,"*Excellent*")</f>
        <v>0</v>
      </c>
      <c r="F25" s="8">
        <f>SUM(E25*'allotted times 2 trials'!B4)</f>
        <v>0</v>
      </c>
      <c r="G25" s="48">
        <f>SUMIFS(Entries!E28:E53,Entries!D28:D53,"J3",Entries!C28:C53,"*Excellent*")</f>
        <v>0</v>
      </c>
      <c r="H25" s="8">
        <f>SUM(G25*'allotted times 2 trials'!B4)</f>
        <v>0</v>
      </c>
      <c r="I25" s="48">
        <f>SUMIFS(Entries!E28:E53,Entries!D28:D53,"J4",Entries!C28:C53,"*Excellent*")</f>
        <v>0</v>
      </c>
      <c r="J25" s="8">
        <f>SUM(I25*'allotted times 2 trials'!B4)</f>
        <v>0</v>
      </c>
      <c r="K25" s="48">
        <f>SUMIFS(Entries!E28:E53,Entries!D28:D53,"J5",Entries!C28:C53,"*Excellent*")</f>
        <v>0</v>
      </c>
      <c r="L25" s="8">
        <f>SUM(K25*'allotted times 2 trials'!B4)</f>
        <v>0</v>
      </c>
      <c r="M25" s="48">
        <f>SUMIFS(Entries!E28:E53,Entries!D28:D53,"J6",Entries!C28:C53,"*Excellent*")</f>
        <v>0</v>
      </c>
      <c r="N25" s="8">
        <f>SUM(M25*'allotted times 2 trials'!B4)</f>
        <v>0</v>
      </c>
      <c r="O25" s="48">
        <f>SUMIFS(Entries!E28:E53,Entries!D28:D53,"J7",Entries!C28:C53,"*Excellent*")</f>
        <v>0</v>
      </c>
      <c r="P25" s="8">
        <f>SUM(O25*'allotted times 2 trials'!B4)</f>
        <v>0</v>
      </c>
      <c r="Q25" s="48">
        <f>SUMIFS(Entries!E28:E53,Entries!D28:D53,"J8",Entries!C28:C53,"*Excellent*")</f>
        <v>0</v>
      </c>
      <c r="R25" s="8">
        <f>SUM(Q25*'allotted times 2 trials'!B4)</f>
        <v>0</v>
      </c>
    </row>
    <row r="26" spans="1:19" x14ac:dyDescent="0.25">
      <c r="A26" s="97"/>
      <c r="B26" s="9" t="s">
        <v>17</v>
      </c>
      <c r="C26" s="48">
        <f>SUMIFS(Entries!E28:E53,Entries!D28:D53,"J1",Entries!C28:C53,"*Exc.*")</f>
        <v>0</v>
      </c>
      <c r="D26" s="8">
        <f>SUM(C26*'allotted times 2 trials'!B5)</f>
        <v>0</v>
      </c>
      <c r="E26" s="48">
        <f>SUMIFS(Entries!E28:E53,Entries!D28:D53,"J2",Entries!C28:C53,"*Exc.*")</f>
        <v>0</v>
      </c>
      <c r="F26" s="8">
        <f>SUM(E26*'allotted times 2 trials'!B5)</f>
        <v>0</v>
      </c>
      <c r="G26" s="48">
        <f>SUMIFS(Entries!E28:E53,Entries!D28:D53,"J3",Entries!C28:C53,"*Exc.*")</f>
        <v>0</v>
      </c>
      <c r="H26" s="8">
        <f>SUM(G26*'allotted times 2 trials'!B5)</f>
        <v>0</v>
      </c>
      <c r="I26" s="48">
        <f>SUMIFS(Entries!E28:E53,Entries!D28:D53,"J4",Entries!C28:C53,"*Exc.*")</f>
        <v>0</v>
      </c>
      <c r="J26" s="8">
        <f>SUM(I26*'allotted times 2 trials'!B5)</f>
        <v>0</v>
      </c>
      <c r="K26" s="48">
        <f>SUMIFS(Entries!E28:E53,Entries!D28:D53,"J5",Entries!C28:C53,"*Exc.*")</f>
        <v>0</v>
      </c>
      <c r="L26" s="8">
        <f>SUM(K26*'allotted times 2 trials'!B5)</f>
        <v>0</v>
      </c>
      <c r="M26" s="48">
        <f>SUMIFS(Entries!E28:E53,Entries!D28:D53,"J6",Entries!C28:C53,"*Exc.*")</f>
        <v>0</v>
      </c>
      <c r="N26" s="8">
        <f>SUM(M26*'allotted times 2 trials'!B5)</f>
        <v>0</v>
      </c>
      <c r="O26" s="48">
        <f>SUMIFS(Entries!E28:E53,Entries!D28:D53,"J7",Entries!C28:C53,"*Exc.*")</f>
        <v>0</v>
      </c>
      <c r="P26" s="8">
        <f>SUM(O26*'allotted times 2 trials'!B5)</f>
        <v>0</v>
      </c>
      <c r="Q26" s="48">
        <f>SUMIFS(Entries!E28:E53,Entries!D28:D53,"J8",Entries!C28:C53,"*Exc.*")</f>
        <v>0</v>
      </c>
      <c r="R26" s="8">
        <f>SUM(Q26*'allotted times 2 trials'!B5)</f>
        <v>0</v>
      </c>
    </row>
    <row r="27" spans="1:19" ht="15" customHeight="1" thickBot="1" x14ac:dyDescent="0.3">
      <c r="A27" s="97"/>
      <c r="B27" s="9" t="s">
        <v>15</v>
      </c>
      <c r="C27" s="48">
        <f>SUMIFS(Entries!E28:E53,Entries!D28:D53,"J1",Entries!C28:C53,"*Master*")</f>
        <v>0</v>
      </c>
      <c r="D27" s="8">
        <f>SUM(C27*'allotted times 2 trials'!B6)</f>
        <v>0</v>
      </c>
      <c r="E27" s="48">
        <f>SUMIFS(Entries!E28:E53,Entries!D28:D53,"J2",Entries!C28:C53,"*Master*")</f>
        <v>0</v>
      </c>
      <c r="F27" s="8">
        <f>SUM(E27*'allotted times 2 trials'!B6)</f>
        <v>0</v>
      </c>
      <c r="G27" s="48">
        <f>SUMIFS(Entries!E28:E53,Entries!D28:D53,"J3",Entries!C28:C53,"*Master*")</f>
        <v>0</v>
      </c>
      <c r="H27" s="8">
        <f>SUM(G27*'allotted times 2 trials'!B6)</f>
        <v>0</v>
      </c>
      <c r="I27" s="48">
        <f>SUMIFS(Entries!E28:E53,Entries!D28:D53,"J4",Entries!C28:C53,"*Master*")</f>
        <v>0</v>
      </c>
      <c r="J27" s="8">
        <f>SUM(I27*'allotted times 2 trials'!B6)</f>
        <v>0</v>
      </c>
      <c r="K27" s="48">
        <f>SUMIFS(Entries!E28:E53,Entries!D28:D53,"J5",Entries!C28:C53,"*Master*")</f>
        <v>0</v>
      </c>
      <c r="L27" s="8">
        <f>SUM(K27*'allotted times 2 trials'!B6)</f>
        <v>0</v>
      </c>
      <c r="M27" s="48">
        <f>SUMIFS(Entries!E28:E53,Entries!D28:D53,"J6",Entries!C28:C53,"*Master*")</f>
        <v>0</v>
      </c>
      <c r="N27" s="8">
        <f>SUM(M27*'allotted times 2 trials'!B6)</f>
        <v>0</v>
      </c>
      <c r="O27" s="48">
        <f>SUMIFS(Entries!E28:E53,Entries!D28:D53,"J7",Entries!C28:C53,"*Master*")</f>
        <v>0</v>
      </c>
      <c r="P27" s="8">
        <f>SUM(O27*'allotted times 2 trials'!B6)</f>
        <v>0</v>
      </c>
      <c r="Q27" s="48">
        <f>SUMIFS(Entries!E28:E53,Entries!D28:D53,"J8",Entries!C28:C53,"*Master*")</f>
        <v>0</v>
      </c>
      <c r="R27" s="8">
        <f>SUM(Q27*'allotted times 2 trials'!B6)</f>
        <v>0</v>
      </c>
    </row>
    <row r="28" spans="1:19" ht="15" customHeight="1" x14ac:dyDescent="0.25">
      <c r="A28" s="97"/>
      <c r="B28" s="9" t="s">
        <v>18</v>
      </c>
      <c r="C28" s="48">
        <f>SUMIFS(Entries!E28:E53,Entries!D28:D53,"J1",Entries!C28:C53,"*Mas.*")</f>
        <v>0</v>
      </c>
      <c r="D28" s="8">
        <f>SUM(C28*'allotted times 2 trials'!B7)</f>
        <v>0</v>
      </c>
      <c r="E28" s="48">
        <f>SUMIFS(Entries!E28:E53,Entries!D28:D53,"J2",Entries!C28:C53,"*Mas.*")</f>
        <v>0</v>
      </c>
      <c r="F28" s="8">
        <f>SUM(E28*'allotted times 2 trials'!B7)</f>
        <v>0</v>
      </c>
      <c r="G28" s="48">
        <f>SUMIFS(Entries!E28:E53,Entries!D28:D53,"J3",Entries!C28:C53,"*Mas.*")</f>
        <v>0</v>
      </c>
      <c r="H28" s="8">
        <f>SUM(G28*'allotted times 2 trials'!B7)</f>
        <v>0</v>
      </c>
      <c r="I28" s="48">
        <f>SUMIFS(Entries!E28:E53,Entries!D28:D53,"J4",Entries!C28:C53,"*Mas.*")</f>
        <v>0</v>
      </c>
      <c r="J28" s="8">
        <f>SUM(I28*'allotted times 2 trials'!B7)</f>
        <v>0</v>
      </c>
      <c r="K28" s="48">
        <f>SUMIFS(Entries!E28:E53,Entries!D28:D53,"J5",Entries!C28:C53,"*Mas.*")</f>
        <v>0</v>
      </c>
      <c r="L28" s="8">
        <f>SUM(K28*'allotted times 2 trials'!B7)</f>
        <v>0</v>
      </c>
      <c r="M28" s="48">
        <f>SUMIFS(Entries!E28:E53,Entries!D28:D53,"J6",Entries!C28:C53,"*Mas.*")</f>
        <v>0</v>
      </c>
      <c r="N28" s="8">
        <f>SUM(M28*'allotted times 2 trials'!B7)</f>
        <v>0</v>
      </c>
      <c r="O28" s="48">
        <f>SUMIFS(Entries!E28:E53,Entries!D28:D53,"J7",Entries!C28:C53,"*Mas.*")</f>
        <v>0</v>
      </c>
      <c r="P28" s="8">
        <f>SUM(O28*'allotted times 2 trials'!B7)</f>
        <v>0</v>
      </c>
      <c r="Q28" s="48">
        <f>SUMIFS(Entries!E28:E53,Entries!D28:D53,"J8",Entries!C28:C53,"*Mas.*")</f>
        <v>0</v>
      </c>
      <c r="R28" s="8">
        <f>SUM(Q28*'allotted times 2 trials'!B7)</f>
        <v>0</v>
      </c>
      <c r="S28" s="75" t="s">
        <v>24</v>
      </c>
    </row>
    <row r="29" spans="1:19" ht="15.75" thickBot="1" x14ac:dyDescent="0.3">
      <c r="A29" s="97"/>
      <c r="B29" s="12" t="s">
        <v>16</v>
      </c>
      <c r="C29" s="49">
        <f>SUMIFS(Entries!E28:E53,Entries!D28:D53,"J1",Entries!C28:C53,"*Detective*")</f>
        <v>0</v>
      </c>
      <c r="D29" s="13">
        <f>SUM(C29*'allotted times 2 trials'!B8)</f>
        <v>0</v>
      </c>
      <c r="E29" s="49">
        <f>SUMIFS(Entries!E28:E53,Entries!D28:D53,"J2",Entries!C28:C53,"*Detective*")</f>
        <v>0</v>
      </c>
      <c r="F29" s="13">
        <f>SUM(E29*'allotted times 2 trials'!B8)</f>
        <v>0</v>
      </c>
      <c r="G29" s="49">
        <f>SUMIFS(Entries!E28:E53,Entries!D28:D53,"J3",Entries!C28:C53,"*Detective*")</f>
        <v>0</v>
      </c>
      <c r="H29" s="13">
        <f>SUM(G29*'allotted times 2 trials'!B8)</f>
        <v>0</v>
      </c>
      <c r="I29" s="49">
        <f>SUMIFS(Entries!E28:E53,Entries!D28:D53,"J4",Entries!C28:C53,"*Detective*")</f>
        <v>0</v>
      </c>
      <c r="J29" s="13">
        <f>SUM(I29*'allotted times 2 trials'!B8)</f>
        <v>0</v>
      </c>
      <c r="K29" s="49">
        <f>SUMIFS(Entries!E28:E53,Entries!D28:D53,"J5",Entries!C28:C53,"*Detective*")</f>
        <v>0</v>
      </c>
      <c r="L29" s="13">
        <f>SUM(K29*'allotted times 2 trials'!B8)</f>
        <v>0</v>
      </c>
      <c r="M29" s="49">
        <f>SUMIFS(Entries!E28:E53,Entries!D28:D53,"J6",Entries!C28:C53,"*Detective*")</f>
        <v>0</v>
      </c>
      <c r="N29" s="13">
        <f>SUM(M29*'allotted times 2 trials'!B8)</f>
        <v>0</v>
      </c>
      <c r="O29" s="49">
        <f>SUMIFS(Entries!E28:E53,Entries!D28:D53,"J7",Entries!C28:C53,"*Detective*")</f>
        <v>0</v>
      </c>
      <c r="P29" s="13">
        <f>SUM(O29*'allotted times 2 trials'!B8)</f>
        <v>0</v>
      </c>
      <c r="Q29" s="49">
        <f>SUMIFS(Entries!E28:E53,Entries!D28:D53,"J8",Entries!C28:C53,"*Detective*")</f>
        <v>0</v>
      </c>
      <c r="R29" s="13">
        <f>SUM(Q29*'allotted times 2 trials'!B8)</f>
        <v>0</v>
      </c>
      <c r="S29" s="76"/>
    </row>
    <row r="30" spans="1:19" ht="15.75" thickBot="1" x14ac:dyDescent="0.3">
      <c r="B30" s="14" t="s">
        <v>20</v>
      </c>
      <c r="C30" s="92">
        <f>SUM(C20,C7)</f>
        <v>2</v>
      </c>
      <c r="D30" s="92"/>
      <c r="E30" s="92">
        <f>SUM(E7,E20)</f>
        <v>2</v>
      </c>
      <c r="F30" s="92"/>
      <c r="G30" s="92">
        <f>SUM(G7,G20)</f>
        <v>2</v>
      </c>
      <c r="H30" s="92"/>
      <c r="I30" s="92">
        <f>SUM(I20,I7)</f>
        <v>2</v>
      </c>
      <c r="J30" s="92"/>
      <c r="K30" s="92">
        <f>SUM(K20,K7)</f>
        <v>2</v>
      </c>
      <c r="L30" s="92"/>
      <c r="M30" s="92">
        <f>SUM(M20,M7)</f>
        <v>2</v>
      </c>
      <c r="N30" s="92"/>
      <c r="O30" s="92">
        <f>SUM(O20,O7)</f>
        <v>2</v>
      </c>
      <c r="P30" s="92"/>
      <c r="Q30" s="92">
        <f>SUM(Q20,Q7)</f>
        <v>2</v>
      </c>
      <c r="R30" s="92"/>
      <c r="S30" s="17">
        <f>SUM(C23:C29,E23:E29,G23:G29,I23:I29,K23:K29,M23:M29,O23:O29,Q23:Q29)</f>
        <v>0</v>
      </c>
    </row>
    <row r="31" spans="1:19" x14ac:dyDescent="0.25">
      <c r="B31" s="12"/>
      <c r="C31" s="82">
        <f>SUM(C10:C16,C23:C29)</f>
        <v>0</v>
      </c>
      <c r="D31" s="82"/>
      <c r="E31" s="82">
        <f>SUM(E10:E16,E23:E29)</f>
        <v>0</v>
      </c>
      <c r="F31" s="82"/>
      <c r="G31" s="82">
        <f>SUM(G10:G16,G23:G29)</f>
        <v>0</v>
      </c>
      <c r="H31" s="82"/>
      <c r="I31" s="82">
        <f>SUM(I10:I16,I23:I29)</f>
        <v>0</v>
      </c>
      <c r="J31" s="82"/>
      <c r="K31" s="82">
        <f>SUM(K10:K16,K23:K29)</f>
        <v>0</v>
      </c>
      <c r="L31" s="82"/>
      <c r="M31" s="82">
        <f>SUM(M10:M16,M23:M29)</f>
        <v>0</v>
      </c>
      <c r="N31" s="82"/>
      <c r="O31" s="82">
        <f>SUM(O10:O16,O23:O29)</f>
        <v>0</v>
      </c>
      <c r="P31" s="82"/>
      <c r="Q31" s="82">
        <f>SUM(Q10:Q16,Q23:Q29)</f>
        <v>0</v>
      </c>
      <c r="R31" s="82"/>
    </row>
  </sheetData>
  <sheetProtection sheet="1" formatColumns="0" formatRows="0"/>
  <mergeCells count="103">
    <mergeCell ref="C8:D8"/>
    <mergeCell ref="E8:F8"/>
    <mergeCell ref="G8:H8"/>
    <mergeCell ref="I8:J8"/>
    <mergeCell ref="O19:P19"/>
    <mergeCell ref="Q19:R19"/>
    <mergeCell ref="C18:D18"/>
    <mergeCell ref="E18:F18"/>
    <mergeCell ref="G18:H18"/>
    <mergeCell ref="I18:J18"/>
    <mergeCell ref="E21:F21"/>
    <mergeCell ref="G21:H21"/>
    <mergeCell ref="I21:J21"/>
    <mergeCell ref="K21:L21"/>
    <mergeCell ref="M21:N21"/>
    <mergeCell ref="O21:P21"/>
    <mergeCell ref="Q21:R21"/>
    <mergeCell ref="I20:J20"/>
    <mergeCell ref="K20:L20"/>
    <mergeCell ref="A4:A16"/>
    <mergeCell ref="A17:A29"/>
    <mergeCell ref="C2:D2"/>
    <mergeCell ref="E2:F2"/>
    <mergeCell ref="G2:R2"/>
    <mergeCell ref="M4:N4"/>
    <mergeCell ref="O4:P4"/>
    <mergeCell ref="Q4:R4"/>
    <mergeCell ref="C17:D17"/>
    <mergeCell ref="E17:F17"/>
    <mergeCell ref="G17:H17"/>
    <mergeCell ref="I17:J17"/>
    <mergeCell ref="K17:L17"/>
    <mergeCell ref="M17:N17"/>
    <mergeCell ref="O17:P17"/>
    <mergeCell ref="Q17:R17"/>
    <mergeCell ref="C4:D4"/>
    <mergeCell ref="E4:F4"/>
    <mergeCell ref="G4:H4"/>
    <mergeCell ref="I4:J4"/>
    <mergeCell ref="K4:L4"/>
    <mergeCell ref="O5:P5"/>
    <mergeCell ref="M20:N20"/>
    <mergeCell ref="O18:P18"/>
    <mergeCell ref="K6:L6"/>
    <mergeCell ref="M6:N6"/>
    <mergeCell ref="O6:P6"/>
    <mergeCell ref="Q30:R30"/>
    <mergeCell ref="C31:D31"/>
    <mergeCell ref="E31:F31"/>
    <mergeCell ref="G31:H31"/>
    <mergeCell ref="I31:J31"/>
    <mergeCell ref="K31:L31"/>
    <mergeCell ref="M31:N31"/>
    <mergeCell ref="O31:P31"/>
    <mergeCell ref="Q31:R31"/>
    <mergeCell ref="C30:D30"/>
    <mergeCell ref="E30:F30"/>
    <mergeCell ref="G30:H30"/>
    <mergeCell ref="I30:J30"/>
    <mergeCell ref="K30:L30"/>
    <mergeCell ref="M30:N30"/>
    <mergeCell ref="O30:P30"/>
    <mergeCell ref="K8:L8"/>
    <mergeCell ref="M8:N8"/>
    <mergeCell ref="O8:P8"/>
    <mergeCell ref="Q8:R8"/>
    <mergeCell ref="C21:D21"/>
    <mergeCell ref="S15:S16"/>
    <mergeCell ref="S28:S29"/>
    <mergeCell ref="O20:P20"/>
    <mergeCell ref="Q20:R20"/>
    <mergeCell ref="Q5:R5"/>
    <mergeCell ref="C7:D7"/>
    <mergeCell ref="E7:F7"/>
    <mergeCell ref="G7:H7"/>
    <mergeCell ref="I7:J7"/>
    <mergeCell ref="K7:L7"/>
    <mergeCell ref="M7:N7"/>
    <mergeCell ref="O7:P7"/>
    <mergeCell ref="Q7:R7"/>
    <mergeCell ref="C5:D5"/>
    <mergeCell ref="E5:F5"/>
    <mergeCell ref="G5:H5"/>
    <mergeCell ref="I5:J5"/>
    <mergeCell ref="Q6:R6"/>
    <mergeCell ref="K5:L5"/>
    <mergeCell ref="M5:N5"/>
    <mergeCell ref="C6:D6"/>
    <mergeCell ref="E6:F6"/>
    <mergeCell ref="G6:H6"/>
    <mergeCell ref="I6:J6"/>
    <mergeCell ref="C20:D20"/>
    <mergeCell ref="E20:F20"/>
    <mergeCell ref="G20:H20"/>
    <mergeCell ref="Q18:R18"/>
    <mergeCell ref="C19:D19"/>
    <mergeCell ref="K18:L18"/>
    <mergeCell ref="M18:N18"/>
    <mergeCell ref="E19:F19"/>
    <mergeCell ref="G19:H19"/>
    <mergeCell ref="I19:J19"/>
    <mergeCell ref="K19:L19"/>
    <mergeCell ref="M19:N19"/>
  </mergeCells>
  <conditionalFormatting sqref="C7:R7 C20:R20">
    <cfRule type="cellIs" dxfId="1" priority="2" operator="greaterThan">
      <formula>4</formula>
    </cfRule>
  </conditionalFormatting>
  <conditionalFormatting sqref="C30:R30">
    <cfRule type="cellIs" dxfId="0" priority="1" operator="greaterThan">
      <formula>8</formula>
    </cfRule>
  </conditionalFormatting>
  <pageMargins left="0.7" right="0.7" top="0.75" bottom="0.75" header="0.3" footer="0.3"/>
  <pageSetup scale="66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21BC2-08BC-4E9A-BB65-D2BF08ECFDED}">
  <dimension ref="A1:A8"/>
  <sheetViews>
    <sheetView workbookViewId="0"/>
  </sheetViews>
  <sheetFormatPr defaultRowHeight="15" x14ac:dyDescent="0.25"/>
  <sheetData>
    <row r="1" spans="1:1" x14ac:dyDescent="0.25">
      <c r="A1" t="s">
        <v>50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6574-85F6-4C09-9C59-542A66BFDA34}">
  <dimension ref="A1:G13"/>
  <sheetViews>
    <sheetView workbookViewId="0">
      <selection activeCell="A3" sqref="A3"/>
    </sheetView>
  </sheetViews>
  <sheetFormatPr defaultRowHeight="15" x14ac:dyDescent="0.25"/>
  <cols>
    <col min="1" max="7" width="9.140625" style="20"/>
  </cols>
  <sheetData>
    <row r="1" spans="1:1" x14ac:dyDescent="0.25">
      <c r="A1" s="19"/>
    </row>
    <row r="2" spans="1:1" x14ac:dyDescent="0.25">
      <c r="A2" s="18" t="s">
        <v>64</v>
      </c>
    </row>
    <row r="3" spans="1:1" x14ac:dyDescent="0.25">
      <c r="A3" s="18"/>
    </row>
    <row r="4" spans="1:1" x14ac:dyDescent="0.25">
      <c r="A4" s="18"/>
    </row>
    <row r="5" spans="1:1" x14ac:dyDescent="0.25">
      <c r="A5" s="18"/>
    </row>
    <row r="6" spans="1:1" x14ac:dyDescent="0.25">
      <c r="A6" s="18"/>
    </row>
    <row r="7" spans="1:1" x14ac:dyDescent="0.25">
      <c r="A7" s="18"/>
    </row>
    <row r="8" spans="1:1" x14ac:dyDescent="0.25">
      <c r="A8" s="18"/>
    </row>
    <row r="9" spans="1:1" x14ac:dyDescent="0.25">
      <c r="A9" s="18"/>
    </row>
    <row r="10" spans="1:1" x14ac:dyDescent="0.25">
      <c r="A10" s="18"/>
    </row>
    <row r="11" spans="1:1" x14ac:dyDescent="0.25">
      <c r="A11" s="18"/>
    </row>
    <row r="12" spans="1:1" x14ac:dyDescent="0.25">
      <c r="A12" s="18" t="s">
        <v>53</v>
      </c>
    </row>
    <row r="13" spans="1:1" x14ac:dyDescent="0.25">
      <c r="A13" s="18" t="s">
        <v>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54E4-166D-47ED-97EB-EE305E12533A}">
  <dimension ref="A1:X8"/>
  <sheetViews>
    <sheetView workbookViewId="0">
      <selection activeCell="F10" sqref="F10"/>
    </sheetView>
  </sheetViews>
  <sheetFormatPr defaultRowHeight="15" x14ac:dyDescent="0.25"/>
  <sheetData>
    <row r="1" spans="1:24" x14ac:dyDescent="0.25">
      <c r="A1" t="s">
        <v>19</v>
      </c>
      <c r="B1">
        <v>60</v>
      </c>
      <c r="C1">
        <v>60</v>
      </c>
      <c r="D1">
        <v>60</v>
      </c>
      <c r="E1">
        <v>60</v>
      </c>
      <c r="F1">
        <v>60</v>
      </c>
      <c r="G1">
        <v>60</v>
      </c>
      <c r="H1">
        <v>60</v>
      </c>
      <c r="I1">
        <v>60</v>
      </c>
      <c r="J1">
        <v>60</v>
      </c>
      <c r="K1">
        <v>60</v>
      </c>
      <c r="L1">
        <v>60</v>
      </c>
      <c r="M1">
        <v>60</v>
      </c>
      <c r="N1">
        <v>60</v>
      </c>
      <c r="O1">
        <v>60</v>
      </c>
      <c r="P1">
        <v>60</v>
      </c>
      <c r="Q1">
        <v>60</v>
      </c>
      <c r="R1">
        <v>60</v>
      </c>
      <c r="S1">
        <v>60</v>
      </c>
      <c r="T1">
        <v>60</v>
      </c>
      <c r="U1">
        <v>60</v>
      </c>
      <c r="V1">
        <v>60</v>
      </c>
      <c r="W1">
        <v>60</v>
      </c>
      <c r="X1">
        <v>60</v>
      </c>
    </row>
    <row r="2" spans="1:24" x14ac:dyDescent="0.25">
      <c r="A2" s="1" t="s">
        <v>12</v>
      </c>
      <c r="B2" s="2">
        <v>2.5</v>
      </c>
      <c r="C2" s="2">
        <v>2.5</v>
      </c>
      <c r="D2" s="2">
        <v>2.5</v>
      </c>
      <c r="E2" s="2">
        <v>2.5</v>
      </c>
      <c r="F2" s="2">
        <v>2.5</v>
      </c>
      <c r="G2" s="2">
        <v>2.5</v>
      </c>
      <c r="H2" s="2">
        <v>2.5</v>
      </c>
      <c r="I2" s="2">
        <v>2.5</v>
      </c>
      <c r="J2" s="2">
        <v>2.5</v>
      </c>
      <c r="K2" s="2">
        <v>2.5</v>
      </c>
      <c r="L2" s="2">
        <v>2.5</v>
      </c>
      <c r="M2" s="2">
        <v>2.5</v>
      </c>
      <c r="N2" s="2">
        <v>2.5</v>
      </c>
      <c r="O2" s="2">
        <v>2.5</v>
      </c>
      <c r="P2" s="2">
        <v>2.5</v>
      </c>
      <c r="Q2" s="2">
        <v>2.5</v>
      </c>
      <c r="R2" s="2">
        <v>2.5</v>
      </c>
      <c r="S2" s="2">
        <v>2.5</v>
      </c>
      <c r="T2" s="2">
        <v>2.5</v>
      </c>
      <c r="U2" s="2">
        <v>2.5</v>
      </c>
      <c r="V2" s="2">
        <v>2.5</v>
      </c>
      <c r="W2" s="2">
        <v>2.5</v>
      </c>
      <c r="X2" s="2">
        <v>2.5</v>
      </c>
    </row>
    <row r="3" spans="1:24" x14ac:dyDescent="0.25">
      <c r="A3" s="1" t="s">
        <v>13</v>
      </c>
      <c r="B3" s="2">
        <v>3</v>
      </c>
      <c r="C3" s="2">
        <v>3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v>3</v>
      </c>
      <c r="V3" s="2">
        <v>3</v>
      </c>
      <c r="W3" s="2">
        <v>3</v>
      </c>
      <c r="X3" s="2">
        <v>3</v>
      </c>
    </row>
    <row r="4" spans="1:24" x14ac:dyDescent="0.25">
      <c r="A4" s="1" t="s">
        <v>14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4</v>
      </c>
      <c r="K4" s="2">
        <v>4</v>
      </c>
      <c r="L4" s="2">
        <v>4</v>
      </c>
      <c r="M4" s="2">
        <v>4</v>
      </c>
      <c r="N4" s="2">
        <v>4</v>
      </c>
      <c r="O4" s="2">
        <v>4</v>
      </c>
      <c r="P4" s="2">
        <v>4</v>
      </c>
      <c r="Q4" s="2">
        <v>4</v>
      </c>
      <c r="R4" s="2">
        <v>4</v>
      </c>
      <c r="S4" s="2">
        <v>4</v>
      </c>
      <c r="T4" s="2">
        <v>4</v>
      </c>
      <c r="U4" s="2">
        <v>4</v>
      </c>
      <c r="V4" s="2">
        <v>4</v>
      </c>
      <c r="W4" s="2">
        <v>4</v>
      </c>
      <c r="X4" s="2">
        <v>4</v>
      </c>
    </row>
    <row r="5" spans="1:24" x14ac:dyDescent="0.25">
      <c r="A5" s="1" t="s">
        <v>17</v>
      </c>
      <c r="B5" s="2">
        <v>6.5</v>
      </c>
      <c r="C5" s="2">
        <v>6.5</v>
      </c>
      <c r="D5" s="2">
        <v>6.5</v>
      </c>
      <c r="E5" s="2">
        <v>6.5</v>
      </c>
      <c r="F5" s="2">
        <v>6.5</v>
      </c>
      <c r="G5" s="2">
        <v>6.5</v>
      </c>
      <c r="H5" s="2">
        <v>6.5</v>
      </c>
      <c r="I5" s="2">
        <v>6.5</v>
      </c>
      <c r="J5" s="2">
        <v>6.5</v>
      </c>
      <c r="K5" s="2">
        <v>6.5</v>
      </c>
      <c r="L5" s="2">
        <v>6.5</v>
      </c>
      <c r="M5" s="2">
        <v>6.5</v>
      </c>
      <c r="N5" s="2">
        <v>6.5</v>
      </c>
      <c r="O5" s="2">
        <v>6.5</v>
      </c>
      <c r="P5" s="2">
        <v>6.5</v>
      </c>
      <c r="Q5" s="2">
        <v>6.5</v>
      </c>
      <c r="R5" s="2">
        <v>6.5</v>
      </c>
      <c r="S5" s="2">
        <v>6.5</v>
      </c>
      <c r="T5" s="2">
        <v>6.5</v>
      </c>
      <c r="U5" s="2">
        <v>6.5</v>
      </c>
      <c r="V5" s="2">
        <v>6.5</v>
      </c>
      <c r="W5" s="2">
        <v>6.5</v>
      </c>
      <c r="X5" s="2">
        <v>6.5</v>
      </c>
    </row>
    <row r="6" spans="1:24" x14ac:dyDescent="0.25">
      <c r="A6" s="1" t="s">
        <v>15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5</v>
      </c>
      <c r="N6" s="2">
        <v>5</v>
      </c>
      <c r="O6" s="2">
        <v>5</v>
      </c>
      <c r="P6" s="2">
        <v>5</v>
      </c>
      <c r="Q6" s="2">
        <v>5</v>
      </c>
      <c r="R6" s="2">
        <v>5</v>
      </c>
      <c r="S6" s="2">
        <v>5</v>
      </c>
      <c r="T6" s="2">
        <v>5</v>
      </c>
      <c r="U6" s="2">
        <v>5</v>
      </c>
      <c r="V6" s="2">
        <v>5</v>
      </c>
      <c r="W6" s="2">
        <v>5</v>
      </c>
      <c r="X6" s="2">
        <v>5</v>
      </c>
    </row>
    <row r="7" spans="1:24" x14ac:dyDescent="0.25">
      <c r="A7" s="1" t="s">
        <v>18</v>
      </c>
      <c r="B7" s="2">
        <v>8</v>
      </c>
      <c r="C7" s="2">
        <v>8</v>
      </c>
      <c r="D7" s="2">
        <v>8</v>
      </c>
      <c r="E7" s="2">
        <v>8</v>
      </c>
      <c r="F7" s="2">
        <v>8</v>
      </c>
      <c r="G7" s="2">
        <v>8</v>
      </c>
      <c r="H7" s="2">
        <v>8</v>
      </c>
      <c r="I7" s="2">
        <v>8</v>
      </c>
      <c r="J7" s="2">
        <v>8</v>
      </c>
      <c r="K7" s="2">
        <v>8</v>
      </c>
      <c r="L7" s="2">
        <v>8</v>
      </c>
      <c r="M7" s="2">
        <v>8</v>
      </c>
      <c r="N7" s="2">
        <v>8</v>
      </c>
      <c r="O7" s="2">
        <v>8</v>
      </c>
      <c r="P7" s="2">
        <v>8</v>
      </c>
      <c r="Q7" s="2">
        <v>8</v>
      </c>
      <c r="R7" s="2">
        <v>8</v>
      </c>
      <c r="S7" s="2">
        <v>8</v>
      </c>
      <c r="T7" s="2">
        <v>8</v>
      </c>
      <c r="U7" s="2">
        <v>8</v>
      </c>
      <c r="V7" s="2">
        <v>8</v>
      </c>
      <c r="W7" s="2">
        <v>8</v>
      </c>
      <c r="X7" s="2">
        <v>8</v>
      </c>
    </row>
    <row r="8" spans="1:24" x14ac:dyDescent="0.25">
      <c r="A8" s="1" t="s">
        <v>16</v>
      </c>
      <c r="B8" s="2">
        <v>10</v>
      </c>
      <c r="C8" s="2">
        <v>10</v>
      </c>
      <c r="D8" s="2">
        <v>10</v>
      </c>
      <c r="E8" s="2">
        <v>10</v>
      </c>
      <c r="F8" s="2">
        <v>10</v>
      </c>
      <c r="G8" s="2">
        <v>10</v>
      </c>
      <c r="H8" s="2">
        <v>10</v>
      </c>
      <c r="I8" s="2">
        <v>10</v>
      </c>
      <c r="J8" s="2">
        <v>10</v>
      </c>
      <c r="K8" s="2">
        <v>10</v>
      </c>
      <c r="L8" s="2">
        <v>10</v>
      </c>
      <c r="M8" s="2">
        <v>10</v>
      </c>
      <c r="N8" s="2">
        <v>10</v>
      </c>
      <c r="O8" s="2">
        <v>10</v>
      </c>
      <c r="P8" s="2">
        <v>10</v>
      </c>
      <c r="Q8" s="2">
        <v>10</v>
      </c>
      <c r="R8" s="2">
        <v>10</v>
      </c>
      <c r="S8" s="2">
        <v>10</v>
      </c>
      <c r="T8" s="2">
        <v>10</v>
      </c>
      <c r="U8" s="2">
        <v>10</v>
      </c>
      <c r="V8" s="2">
        <v>10</v>
      </c>
      <c r="W8" s="2">
        <v>10</v>
      </c>
      <c r="X8" s="2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allotted times 1 trial</vt:lpstr>
      <vt:lpstr>Entries</vt:lpstr>
      <vt:lpstr>Single Trial Calculator</vt:lpstr>
      <vt:lpstr>Double Trial Calculator</vt:lpstr>
      <vt:lpstr>Judge List</vt:lpstr>
      <vt:lpstr>Formulas</vt:lpstr>
      <vt:lpstr>allotted times 2 trials</vt:lpstr>
      <vt:lpstr>'Single Trial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Kennerley</dc:creator>
  <cp:lastModifiedBy>Stephanie Kennerley</cp:lastModifiedBy>
  <cp:lastPrinted>2019-04-24T21:26:14Z</cp:lastPrinted>
  <dcterms:created xsi:type="dcterms:W3CDTF">2019-02-20T15:26:59Z</dcterms:created>
  <dcterms:modified xsi:type="dcterms:W3CDTF">2019-05-20T14:11:58Z</dcterms:modified>
</cp:coreProperties>
</file>